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R11" i="1" l="1"/>
  <c r="R6" i="1"/>
  <c r="R10" i="1"/>
  <c r="R9" i="1"/>
  <c r="R8" i="1"/>
  <c r="R7" i="1"/>
  <c r="R5" i="1"/>
  <c r="R4" i="1"/>
  <c r="R21" i="1"/>
  <c r="R20" i="1"/>
  <c r="R19" i="1"/>
  <c r="R17" i="1"/>
  <c r="R15" i="1"/>
  <c r="R16" i="1"/>
  <c r="R13" i="1"/>
  <c r="R14" i="1"/>
  <c r="M14" i="1" l="1"/>
  <c r="N14" i="1"/>
  <c r="Q14" i="1"/>
  <c r="M13" i="1"/>
  <c r="N13" i="1"/>
  <c r="Q13" i="1"/>
  <c r="M16" i="1"/>
  <c r="N16" i="1"/>
  <c r="Q16" i="1"/>
  <c r="M15" i="1"/>
  <c r="N15" i="1"/>
  <c r="Q15" i="1"/>
  <c r="M17" i="1"/>
  <c r="N17" i="1"/>
  <c r="Q17" i="1"/>
  <c r="M19" i="1"/>
  <c r="N19" i="1"/>
  <c r="Q19" i="1"/>
  <c r="M20" i="1"/>
  <c r="N20" i="1"/>
  <c r="Q20" i="1"/>
  <c r="M21" i="1"/>
  <c r="N21" i="1"/>
  <c r="Q21" i="1"/>
  <c r="M4" i="1"/>
  <c r="N4" i="1"/>
  <c r="Q4" i="1"/>
  <c r="O4" i="1" l="1"/>
  <c r="O21" i="1"/>
  <c r="O20" i="1"/>
  <c r="O19" i="1"/>
  <c r="O17" i="1"/>
  <c r="O15" i="1"/>
  <c r="O16" i="1"/>
  <c r="O13" i="1"/>
  <c r="O14" i="1"/>
  <c r="X4" i="1"/>
  <c r="Y4" i="1" s="1"/>
  <c r="X21" i="1"/>
  <c r="Y21" i="1" s="1"/>
  <c r="X20" i="1"/>
  <c r="Y20" i="1" s="1"/>
  <c r="X19" i="1"/>
  <c r="Y19" i="1" s="1"/>
  <c r="X17" i="1"/>
  <c r="Y17" i="1" s="1"/>
  <c r="X15" i="1"/>
  <c r="Y15" i="1" s="1"/>
  <c r="X16" i="1"/>
  <c r="Y16" i="1" s="1"/>
  <c r="X13" i="1"/>
  <c r="Y13" i="1" s="1"/>
  <c r="X14" i="1"/>
  <c r="Y14" i="1" s="1"/>
  <c r="W4" i="1"/>
  <c r="W21" i="1"/>
  <c r="W20" i="1"/>
  <c r="W19" i="1"/>
  <c r="W17" i="1"/>
  <c r="W15" i="1"/>
  <c r="W16" i="1"/>
  <c r="W13" i="1"/>
  <c r="W14" i="1"/>
  <c r="X11" i="1"/>
  <c r="Y11" i="1" s="1"/>
  <c r="X6" i="1"/>
  <c r="Y6" i="1" s="1"/>
  <c r="X10" i="1"/>
  <c r="Y10" i="1" s="1"/>
  <c r="X9" i="1"/>
  <c r="Y9" i="1" s="1"/>
  <c r="X8" i="1"/>
  <c r="Y8" i="1" s="1"/>
  <c r="X7" i="1"/>
  <c r="Y7" i="1" s="1"/>
  <c r="X5" i="1"/>
  <c r="Y5" i="1" s="1"/>
  <c r="Q11" i="1"/>
  <c r="W11" i="1" s="1"/>
  <c r="N11" i="1"/>
  <c r="M11" i="1"/>
  <c r="Q6" i="1"/>
  <c r="N6" i="1"/>
  <c r="M6" i="1"/>
  <c r="Q10" i="1"/>
  <c r="W10" i="1" s="1"/>
  <c r="N10" i="1"/>
  <c r="M10" i="1"/>
  <c r="M5" i="1"/>
  <c r="N5" i="1"/>
  <c r="Q5" i="1"/>
  <c r="W5" i="1" s="1"/>
  <c r="M7" i="1"/>
  <c r="N7" i="1"/>
  <c r="Q7" i="1"/>
  <c r="W7" i="1" s="1"/>
  <c r="M8" i="1"/>
  <c r="N8" i="1"/>
  <c r="Q8" i="1"/>
  <c r="W8" i="1" s="1"/>
  <c r="M9" i="1"/>
  <c r="N9" i="1"/>
  <c r="Q9" i="1"/>
  <c r="W9" i="1" s="1"/>
  <c r="O9" i="1" l="1"/>
  <c r="O7" i="1"/>
  <c r="O10" i="1"/>
  <c r="O11" i="1"/>
  <c r="O8" i="1"/>
  <c r="O5" i="1"/>
  <c r="O6"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<sst xmlns="http://schemas.openxmlformats.org/spreadsheetml/2006/main" count="707" uniqueCount="150">
  <si>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</si>
  <si>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</si>
  <si>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</si>
  <si>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</si>
  <si>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</si>
  <si>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</si>
  <si>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</si>
  <si>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</si>
  <si>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</si>
  <si>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</si>
  <si>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</si>
  <si>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</si>
  <si>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</si>
  <si>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</si>
  <si>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</si>
  <si>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</si>
  <si>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</si>
  <si>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</si>
  <si>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</si>
  <si>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</si>
  <si>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</si>
  <si>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</si>
  <si>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</si>
  <si>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</si>
  <si>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</si>
  <si>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</si>
  <si>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</si>
  <si>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</si>
  <si>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</si>
  <si>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</si>
  <si>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</si>
  <si>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</si>
  <si>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</si>
  <si>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</si>
  <si>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</si>
  <si>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</si>
  <si>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</si>
  <si>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</si>
  <si>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</si>
  <si>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</si>
  <si>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</si>
  <si>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</si>
  <si>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</si>
  <si>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</si>
  <si>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</si>
  <si>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</si>
  <si>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</si>
  <si>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</si>
  <si>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</si>
  <si>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</si>
  <si>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</si>
  <si>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</si>
  <si>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</si>
  <si>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</si>
  <si>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</si>
  <si>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</si>
  <si>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</si>
  <si>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</si>
  <si>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</si>
  <si>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</si>
  <si>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</si>
  <si>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</si>
  <si>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</si>
  <si>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</si>
  <si>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</si>
  <si>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</si>
  <si>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</si>
  <si>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</si>
  <si>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</si>
  <si>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</si>
  <si>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</si>
  <si>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</si>
  <si>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</si>
  <si>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</si>
  <si>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</si>
  <si>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</si>
  <si>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</si>
  <si>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</si>
  <si>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</si>
  <si>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</si>
  <si>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</si>
  <si>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</si>
  <si>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</si>
  <si>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</si>
  <si>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</si>
  <si>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</si>
  <si>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</si>
  <si>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</si>
  <si>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</si>
  <si>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</si>
  <si>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</si>
  <si>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</si>
  <si>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</si>
  <si>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</si>
  <si>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</si>
  <si>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</si>
  <si>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</si>
  <si>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</si>
  <si>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</si>
  <si>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</si>
  <si>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</si>
  <si>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</si>
  <si>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</si>
  <si>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</si>
  <si>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</si>
  <si>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</si>
  <si>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</si>
  <si>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</si>
  <si>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</si>
  <si>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</si>
  <si>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</si>
  <si>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</si>
  <si>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</si>
  <si>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</si>
  <si>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</si>
  <si>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</si>
  <si>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</si>
  <si>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</si>
  <si>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</si>
  <si>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</si>
  <si>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</si>
  <si>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</si>
  <si>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</si>
  <si>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white</t>
  </si>
  <si>
    <t>Lane</t>
  </si>
  <si>
    <t>CW</t>
  </si>
  <si>
    <t>LMP</t>
  </si>
  <si>
    <t>GRID</t>
  </si>
  <si>
    <t>Q</t>
  </si>
  <si>
    <t>A</t>
  </si>
  <si>
    <t>Nascar</t>
  </si>
  <si>
    <t>Dave Hannington</t>
  </si>
  <si>
    <t>Andy Player</t>
  </si>
  <si>
    <t>Josh Whorton</t>
  </si>
  <si>
    <t>Deane Walpole</t>
  </si>
  <si>
    <t>Paul Yates</t>
  </si>
  <si>
    <t>Ash Johnson</t>
  </si>
  <si>
    <t>Helen Johnson</t>
  </si>
  <si>
    <t>Jim Sanders</t>
  </si>
  <si>
    <t>Clive Harland</t>
  </si>
  <si>
    <t>Gareth Winslade</t>
  </si>
  <si>
    <t>Dave Peters</t>
  </si>
  <si>
    <t>Karl Eisenhauer</t>
  </si>
  <si>
    <t>Callum Norris</t>
  </si>
  <si>
    <t>Mike Dadson</t>
  </si>
  <si>
    <t>Andy Whorton</t>
  </si>
  <si>
    <t>Alan Twiddy</t>
  </si>
  <si>
    <t>B</t>
  </si>
  <si>
    <t>C</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</si>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</sst>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1"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0"/>
      <color theme="0"/>
      <name val="Arial Unicode MS"/>
      <family val="2"/>
    </font>
    <font>
      <sz val="7"/>
      <color theme="0"/>
      <name val="Arial Unicode MS"/>
      <family val="2"/>
    </font>
    <font>
      <b/>
      <sz val="10"/>
      <color theme="1"/>
      <name val="Arial Unicode MS"/>
      <family val="2"/>
    </font>
    <font>
      <b/>
      <sz val="10"/>
      <color rgb="FFFFFF00"/>
      <name val="Arial Unicode MS"/>
      <family val="2"/>
    </font>
    <font>
      <sz val="11"/>
      <color theme="1"/>
      <name val="Arial Unicode MS"/>
      <family val="2"/>
    </font>
    <font>
      <sz val="10"/>
      <name val="Arial Unicode MS"/>
      <family val="2"/>
    </font>
    <font>
      <sz val="6"/>
      <color theme="1"/>
      <name val="Arial Unicode MS"/>
      <family val="2"/>
    </font>
  </fonts>
  <fills count="21">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FFFF00"/>
        <bgColor indexed="8"/>
      </patternFill>
    </fill>
    <fill>
      <patternFill patternType="solid">
        <fgColor rgb="FF00B0F0"/>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8"/>
      </patternFill>
    </fill>
    <fill>
      <patternFill patternType="solid">
        <fgColor theme="0" tint="-0.14999847407452621"/>
        <bgColor indexed="8"/>
      </patternFill>
    </fill>
    <fill>
      <patternFill patternType="solid">
        <fgColor theme="6" tint="0.79998168889431442"/>
        <bgColor indexed="8"/>
      </patternFill>
    </fill>
    <fill>
      <patternFill patternType="solid">
        <fgColor theme="6" tint="0.79998168889431442"/>
        <bgColor indexed="64"/>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ck">
        <color theme="2" tint="-0.749961851863155"/>
      </right>
      <top style="thick">
        <color theme="2" tint="-0.749961851863155"/>
      </top>
      <bottom style="thin">
        <color theme="9" tint="0.79998168889431442"/>
      </bottom>
      <diagonal/>
    </border>
    <border>
      <left/>
      <right style="thick">
        <color theme="2" tint="-0.749961851863155"/>
      </right>
      <top style="thin">
        <color theme="9" tint="0.79998168889431442"/>
      </top>
      <bottom style="thin">
        <color theme="9" tint="0.79998168889431442"/>
      </bottom>
      <diagonal/>
    </border>
    <border>
      <left/>
      <right style="thick">
        <color theme="2" tint="-0.749961851863155"/>
      </right>
      <top style="thin">
        <color theme="9" tint="0.79998168889431442"/>
      </top>
      <bottom style="thick">
        <color theme="2" tint="-0.749961851863155"/>
      </bottom>
      <diagonal/>
    </border>
    <border>
      <left style="thick">
        <color theme="2" tint="-0.749961851863155"/>
      </left>
      <right style="thin">
        <color theme="6" tint="0.59996337778862885"/>
      </right>
      <top style="thick">
        <color theme="2" tint="-0.749961851863155"/>
      </top>
      <bottom style="thin">
        <color theme="6" tint="0.59996337778862885"/>
      </bottom>
      <diagonal/>
    </border>
    <border>
      <left style="thin">
        <color theme="6" tint="0.59996337778862885"/>
      </left>
      <right style="thin">
        <color theme="6" tint="0.59996337778862885"/>
      </right>
      <top style="thick">
        <color theme="2" tint="-0.749961851863155"/>
      </top>
      <bottom style="thin">
        <color theme="6" tint="0.59996337778862885"/>
      </bottom>
      <diagonal/>
    </border>
    <border>
      <left style="thin">
        <color theme="6" tint="0.59996337778862885"/>
      </left>
      <right style="thick">
        <color theme="2" tint="-0.749961851863155"/>
      </right>
      <top style="thick">
        <color theme="2" tint="-0.749961851863155"/>
      </top>
      <bottom style="thin">
        <color theme="6" tint="0.59996337778862885"/>
      </bottom>
      <diagonal/>
    </border>
    <border>
      <left style="thick">
        <color theme="2" tint="-0.749961851863155"/>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style="thin">
        <color theme="6" tint="0.59996337778862885"/>
      </left>
      <right style="thick">
        <color theme="2" tint="-0.749961851863155"/>
      </right>
      <top style="thin">
        <color theme="6" tint="0.59996337778862885"/>
      </top>
      <bottom style="thin">
        <color theme="6" tint="0.59996337778862885"/>
      </bottom>
      <diagonal/>
    </border>
    <border>
      <left style="thick">
        <color theme="2" tint="-0.749961851863155"/>
      </left>
      <right style="thin">
        <color theme="6" tint="0.59996337778862885"/>
      </right>
      <top style="thin">
        <color theme="6" tint="0.59996337778862885"/>
      </top>
      <bottom style="thick">
        <color theme="2" tint="-0.749961851863155"/>
      </bottom>
      <diagonal/>
    </border>
    <border>
      <left style="thin">
        <color theme="6" tint="0.59996337778862885"/>
      </left>
      <right style="thin">
        <color theme="6" tint="0.59996337778862885"/>
      </right>
      <top style="thin">
        <color theme="6" tint="0.59996337778862885"/>
      </top>
      <bottom style="thick">
        <color theme="2" tint="-0.749961851863155"/>
      </bottom>
      <diagonal/>
    </border>
    <border>
      <left style="thin">
        <color theme="6" tint="0.59996337778862885"/>
      </left>
      <right style="thick">
        <color theme="2" tint="-0.749961851863155"/>
      </right>
      <top style="thin">
        <color theme="6" tint="0.59996337778862885"/>
      </top>
      <bottom style="thick">
        <color theme="2" tint="-0.749961851863155"/>
      </bottom>
      <diagonal/>
    </border>
  </borders>
  <cellStyleXfs count="1">
    <xf numFmtId="0" fontId="0" fillId="0" borderId="0"/>
  </cellStyleXfs>
  <cellXfs count="227">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49" fillId="0" borderId="20" xfId="0" applyFont="1" applyBorder="1" applyProtection="1"/>
    <xf numFmtId="0" fontId="49" fillId="0" borderId="21" xfId="0" applyFont="1" applyBorder="1" applyProtection="1"/>
    <xf numFmtId="0" fontId="49" fillId="0" borderId="23" xfId="0" applyFont="1" applyBorder="1" applyProtection="1"/>
    <xf numFmtId="0" fontId="49" fillId="0" borderId="22" xfId="0" applyFont="1" applyBorder="1" applyProtection="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37" fillId="0" borderId="21" xfId="0" applyFont="1" applyBorder="1" applyProtection="1"/>
    <xf numFmtId="0" fontId="48" fillId="0" borderId="23" xfId="0" applyFont="1" applyBorder="1" applyAlignment="1" applyProtection="1">
      <alignment horizontal="center" vertical="center"/>
    </xf>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33" fillId="17" borderId="25" xfId="0" applyFont="1" applyFill="1" applyBorder="1" applyAlignment="1" applyProtection="1">
      <alignment horizontal="center" vertical="center"/>
      <protection locked="0"/>
    </xf>
    <xf numFmtId="0" fontId="34" fillId="5" borderId="26" xfId="0" applyFont="1" applyFill="1" applyBorder="1" applyAlignment="1" applyProtection="1">
      <alignment horizontal="center" vertical="center" wrapText="1"/>
    </xf>
    <xf numFmtId="2" fontId="48" fillId="6" borderId="26" xfId="0" applyNumberFormat="1" applyFont="1" applyFill="1" applyBorder="1" applyAlignment="1" applyProtection="1">
      <alignment horizontal="center" vertical="center"/>
    </xf>
    <xf numFmtId="0" fontId="48" fillId="0" borderId="26" xfId="0" applyFont="1" applyBorder="1" applyAlignment="1">
      <alignment horizontal="center" vertical="center"/>
    </xf>
    <xf numFmtId="0" fontId="48" fillId="14" borderId="26" xfId="0" applyFont="1" applyFill="1" applyBorder="1" applyAlignment="1">
      <alignment horizontal="center" vertical="center"/>
    </xf>
    <xf numFmtId="2" fontId="48" fillId="14" borderId="26" xfId="0" applyNumberFormat="1" applyFont="1" applyFill="1" applyBorder="1" applyAlignment="1" applyProtection="1">
      <alignment horizontal="center" vertical="center"/>
    </xf>
    <xf numFmtId="0" fontId="48" fillId="0" borderId="27" xfId="0" applyFont="1" applyBorder="1" applyAlignment="1">
      <alignment horizontal="center" vertical="center"/>
    </xf>
    <xf numFmtId="0" fontId="28" fillId="5" borderId="28" xfId="0" applyFont="1" applyFill="1" applyBorder="1" applyAlignment="1" applyProtection="1">
      <alignment vertical="center"/>
    </xf>
    <xf numFmtId="0" fontId="29" fillId="5" borderId="29" xfId="0" applyFont="1" applyFill="1" applyBorder="1" applyAlignment="1" applyProtection="1">
      <alignment horizontal="center" vertical="center"/>
    </xf>
    <xf numFmtId="0" fontId="30" fillId="7" borderId="29" xfId="0" applyFont="1" applyFill="1" applyBorder="1" applyAlignment="1" applyProtection="1">
      <alignment horizontal="center" vertical="center"/>
    </xf>
    <xf numFmtId="0" fontId="44" fillId="11" borderId="29" xfId="0" applyFont="1" applyFill="1" applyBorder="1" applyAlignment="1" applyProtection="1">
      <alignment horizontal="center" vertical="center"/>
    </xf>
    <xf numFmtId="0" fontId="30" fillId="12" borderId="29" xfId="0" applyFont="1" applyFill="1" applyBorder="1" applyAlignment="1" applyProtection="1">
      <alignment horizontal="center" vertical="center"/>
    </xf>
    <xf numFmtId="0" fontId="33" fillId="0" borderId="29" xfId="0" applyFont="1" applyFill="1" applyBorder="1" applyAlignment="1" applyProtection="1">
      <alignment horizontal="right" vertical="center"/>
    </xf>
    <xf numFmtId="0" fontId="33" fillId="0" borderId="29" xfId="0" applyFont="1" applyFill="1" applyBorder="1" applyAlignment="1" applyProtection="1">
      <alignment horizontal="left" vertical="center"/>
    </xf>
    <xf numFmtId="0" fontId="31" fillId="5" borderId="29"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2" fillId="5" borderId="29" xfId="0" applyFont="1" applyFill="1" applyBorder="1" applyAlignment="1" applyProtection="1">
      <alignment horizontal="center" vertical="center"/>
    </xf>
    <xf numFmtId="0" fontId="45" fillId="0" borderId="30" xfId="0" applyFont="1" applyFill="1" applyBorder="1" applyAlignment="1" applyProtection="1">
      <alignment horizontal="center" vertical="center"/>
    </xf>
    <xf numFmtId="0" fontId="34" fillId="5" borderId="31" xfId="0" applyFont="1" applyFill="1" applyBorder="1" applyAlignment="1" applyProtection="1">
      <alignment horizontal="left" vertical="center"/>
    </xf>
    <xf numFmtId="0" fontId="29" fillId="5" borderId="32" xfId="0" applyFont="1" applyFill="1" applyBorder="1" applyAlignment="1" applyProtection="1">
      <alignment horizontal="center" vertical="center"/>
    </xf>
    <xf numFmtId="0" fontId="34" fillId="5" borderId="32" xfId="0" applyFont="1" applyFill="1" applyBorder="1" applyAlignment="1" applyProtection="1">
      <alignment horizontal="center" vertical="center"/>
    </xf>
    <xf numFmtId="0" fontId="47" fillId="7" borderId="32" xfId="0" applyFont="1" applyFill="1" applyBorder="1" applyAlignment="1" applyProtection="1">
      <alignment horizontal="center" vertical="center"/>
    </xf>
    <xf numFmtId="0" fontId="46" fillId="11" borderId="32" xfId="0" applyFont="1" applyFill="1" applyBorder="1" applyAlignment="1" applyProtection="1">
      <alignment horizontal="center" vertical="center"/>
    </xf>
    <xf numFmtId="0" fontId="44" fillId="12" borderId="32"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4" fillId="5" borderId="32" xfId="0" applyFont="1" applyFill="1" applyBorder="1" applyAlignment="1" applyProtection="1">
      <alignment horizontal="center" vertical="center" wrapText="1"/>
    </xf>
    <xf numFmtId="0" fontId="35" fillId="5" borderId="32" xfId="0" applyFont="1" applyFill="1" applyBorder="1" applyAlignment="1" applyProtection="1">
      <alignment horizontal="center" vertical="center" wrapText="1"/>
    </xf>
    <xf numFmtId="0" fontId="36" fillId="5" borderId="32" xfId="0" applyFont="1" applyFill="1" applyBorder="1" applyAlignment="1" applyProtection="1">
      <alignment horizontal="center" vertical="center" wrapText="1"/>
    </xf>
    <xf numFmtId="0" fontId="34" fillId="5" borderId="33" xfId="0" applyFont="1" applyFill="1" applyBorder="1" applyAlignment="1" applyProtection="1">
      <alignment horizontal="center" vertical="center" wrapText="1"/>
    </xf>
    <xf numFmtId="0" fontId="37" fillId="5" borderId="31" xfId="0" applyFont="1" applyFill="1" applyBorder="1" applyAlignment="1" applyProtection="1">
      <alignment horizontal="center" vertical="center"/>
    </xf>
    <xf numFmtId="0" fontId="37" fillId="0" borderId="32" xfId="0" applyFont="1" applyBorder="1" applyAlignment="1">
      <alignment vertical="center"/>
    </xf>
    <xf numFmtId="0" fontId="37" fillId="5" borderId="32" xfId="0" applyFont="1" applyFill="1" applyBorder="1" applyAlignment="1" applyProtection="1">
      <alignment horizontal="center" vertical="center"/>
      <protection locked="0"/>
    </xf>
    <xf numFmtId="2" fontId="38" fillId="0" borderId="32" xfId="0" applyNumberFormat="1" applyFont="1" applyBorder="1" applyAlignment="1" applyProtection="1">
      <alignment horizontal="center" vertical="center"/>
      <protection locked="0"/>
    </xf>
    <xf numFmtId="164" fontId="39" fillId="0" borderId="32" xfId="0" applyNumberFormat="1" applyFont="1" applyBorder="1" applyAlignment="1" applyProtection="1">
      <alignment horizontal="center" vertical="center"/>
      <protection locked="0"/>
    </xf>
    <xf numFmtId="164" fontId="37" fillId="0" borderId="32" xfId="0" applyNumberFormat="1" applyFont="1" applyBorder="1" applyAlignment="1" applyProtection="1">
      <alignment horizontal="center" vertical="center"/>
      <protection locked="0"/>
    </xf>
    <xf numFmtId="2" fontId="37" fillId="0" borderId="32" xfId="0" applyNumberFormat="1" applyFont="1" applyBorder="1" applyAlignment="1" applyProtection="1">
      <alignment horizontal="center" vertical="center"/>
      <protection locked="0"/>
    </xf>
    <xf numFmtId="2" fontId="48" fillId="5" borderId="32" xfId="0" applyNumberFormat="1" applyFont="1" applyFill="1" applyBorder="1" applyAlignment="1" applyProtection="1">
      <alignment horizontal="center" vertical="center"/>
    </xf>
    <xf numFmtId="0" fontId="48" fillId="5" borderId="32" xfId="0" applyNumberFormat="1" applyFont="1" applyFill="1" applyBorder="1" applyAlignment="1" applyProtection="1">
      <alignment horizontal="center" vertical="center"/>
    </xf>
    <xf numFmtId="164" fontId="48" fillId="5" borderId="32" xfId="0" applyNumberFormat="1" applyFont="1" applyFill="1" applyBorder="1" applyAlignment="1" applyProtection="1">
      <alignment horizontal="center" vertical="center"/>
    </xf>
    <xf numFmtId="2" fontId="48" fillId="12" borderId="32" xfId="0" applyNumberFormat="1" applyFont="1" applyFill="1" applyBorder="1" applyAlignment="1" applyProtection="1">
      <alignment horizontal="center" vertical="center"/>
    </xf>
    <xf numFmtId="2" fontId="38" fillId="5" borderId="32" xfId="0" applyNumberFormat="1" applyFont="1" applyFill="1" applyBorder="1" applyAlignment="1" applyProtection="1">
      <alignment horizontal="center" vertical="center"/>
    </xf>
    <xf numFmtId="164" fontId="38" fillId="5" borderId="32" xfId="0" applyNumberFormat="1" applyFont="1" applyFill="1" applyBorder="1" applyAlignment="1" applyProtection="1">
      <alignment horizontal="center" vertical="center"/>
    </xf>
    <xf numFmtId="2" fontId="38" fillId="6" borderId="33" xfId="0" applyNumberFormat="1" applyFont="1" applyFill="1" applyBorder="1" applyAlignment="1" applyProtection="1">
      <alignment horizontal="center" vertical="center"/>
    </xf>
    <xf numFmtId="2" fontId="48" fillId="16" borderId="32" xfId="0" applyNumberFormat="1" applyFont="1" applyFill="1" applyBorder="1" applyAlignment="1" applyProtection="1">
      <alignment horizontal="center" vertical="center"/>
    </xf>
    <xf numFmtId="2" fontId="48" fillId="6" borderId="33" xfId="0" applyNumberFormat="1" applyFont="1" applyFill="1" applyBorder="1" applyAlignment="1" applyProtection="1">
      <alignment horizontal="center" vertical="center"/>
    </xf>
    <xf numFmtId="2" fontId="48" fillId="0" borderId="32" xfId="0" applyNumberFormat="1" applyFont="1" applyBorder="1" applyAlignment="1">
      <alignment horizontal="center" vertical="center"/>
    </xf>
    <xf numFmtId="0" fontId="48" fillId="0" borderId="32" xfId="0" applyNumberFormat="1" applyFont="1" applyBorder="1" applyAlignment="1">
      <alignment horizontal="center" vertical="center"/>
    </xf>
    <xf numFmtId="164" fontId="48" fillId="0" borderId="32" xfId="0" applyNumberFormat="1" applyFont="1" applyBorder="1" applyAlignment="1">
      <alignment horizontal="center" vertical="center"/>
    </xf>
    <xf numFmtId="0" fontId="48" fillId="15" borderId="32" xfId="0" applyFont="1" applyFill="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2" fontId="50" fillId="0" borderId="32" xfId="0" applyNumberFormat="1" applyFont="1" applyFill="1" applyBorder="1" applyAlignment="1" applyProtection="1">
      <alignment horizontal="center" vertical="center"/>
    </xf>
    <xf numFmtId="2" fontId="50" fillId="16" borderId="32" xfId="0" applyNumberFormat="1" applyFont="1" applyFill="1" applyBorder="1" applyAlignment="1" applyProtection="1">
      <alignment horizontal="center" vertical="center"/>
    </xf>
    <xf numFmtId="2" fontId="50" fillId="12" borderId="32" xfId="0" applyNumberFormat="1" applyFont="1" applyFill="1" applyBorder="1" applyAlignment="1" applyProtection="1">
      <alignment horizontal="center" vertical="center"/>
    </xf>
    <xf numFmtId="0" fontId="50" fillId="15" borderId="32" xfId="0" applyFont="1" applyFill="1" applyBorder="1" applyAlignment="1">
      <alignment horizontal="center" vertical="center"/>
    </xf>
    <xf numFmtId="0" fontId="50" fillId="12" borderId="32" xfId="0" applyFont="1" applyFill="1" applyBorder="1" applyAlignment="1">
      <alignment horizontal="center" vertical="center"/>
    </xf>
    <xf numFmtId="2" fontId="38" fillId="13" borderId="32" xfId="0" applyNumberFormat="1" applyFont="1" applyFill="1" applyBorder="1" applyAlignment="1" applyProtection="1">
      <alignment horizontal="center" vertical="center"/>
      <protection locked="0"/>
    </xf>
    <xf numFmtId="164" fontId="39" fillId="13" borderId="32" xfId="0" applyNumberFormat="1" applyFont="1" applyFill="1" applyBorder="1" applyAlignment="1" applyProtection="1">
      <alignment horizontal="center" vertical="center"/>
      <protection locked="0"/>
    </xf>
    <xf numFmtId="164" fontId="38" fillId="18" borderId="32" xfId="0" applyNumberFormat="1" applyFont="1" applyFill="1" applyBorder="1" applyAlignment="1" applyProtection="1">
      <alignment horizontal="center" vertical="center"/>
    </xf>
    <xf numFmtId="2" fontId="38" fillId="13" borderId="33" xfId="0" applyNumberFormat="1" applyFont="1" applyFill="1" applyBorder="1" applyAlignment="1" applyProtection="1">
      <alignment horizontal="center" vertical="center"/>
    </xf>
    <xf numFmtId="2" fontId="38" fillId="18" borderId="32" xfId="0" applyNumberFormat="1" applyFont="1" applyFill="1" applyBorder="1" applyAlignment="1" applyProtection="1">
      <alignment horizontal="center" vertical="center"/>
    </xf>
    <xf numFmtId="2" fontId="50" fillId="15" borderId="32" xfId="0" applyNumberFormat="1" applyFont="1" applyFill="1" applyBorder="1" applyAlignment="1" applyProtection="1">
      <alignment horizontal="center" vertical="center"/>
    </xf>
    <xf numFmtId="0" fontId="37" fillId="0" borderId="34" xfId="0" applyFont="1" applyBorder="1" applyAlignment="1">
      <alignment horizontal="center" vertical="center"/>
    </xf>
    <xf numFmtId="0" fontId="37" fillId="0" borderId="35" xfId="0" applyFont="1" applyBorder="1" applyAlignment="1">
      <alignment horizontal="center" vertical="center"/>
    </xf>
    <xf numFmtId="2" fontId="37" fillId="0" borderId="35" xfId="0" applyNumberFormat="1" applyFont="1" applyBorder="1" applyAlignment="1" applyProtection="1">
      <alignment horizontal="center" vertical="center"/>
      <protection locked="0"/>
    </xf>
    <xf numFmtId="164" fontId="37" fillId="0" borderId="35" xfId="0" applyNumberFormat="1" applyFont="1" applyBorder="1" applyAlignment="1" applyProtection="1">
      <alignment horizontal="center" vertical="center"/>
      <protection locked="0"/>
    </xf>
    <xf numFmtId="2" fontId="48" fillId="0" borderId="35" xfId="0" applyNumberFormat="1" applyFont="1" applyBorder="1" applyAlignment="1">
      <alignment horizontal="center" vertical="center"/>
    </xf>
    <xf numFmtId="164" fontId="48" fillId="0" borderId="35" xfId="0" applyNumberFormat="1" applyFont="1" applyBorder="1" applyAlignment="1">
      <alignment horizontal="center" vertical="center"/>
    </xf>
    <xf numFmtId="0" fontId="50" fillId="0" borderId="35"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37" fillId="19" borderId="31" xfId="0" applyFont="1" applyFill="1" applyBorder="1" applyAlignment="1" applyProtection="1">
      <alignment horizontal="center" vertical="center"/>
    </xf>
    <xf numFmtId="0" fontId="37" fillId="20" borderId="32" xfId="0" applyFont="1" applyFill="1" applyBorder="1" applyAlignment="1">
      <alignment vertical="center"/>
    </xf>
    <xf numFmtId="0" fontId="37" fillId="19" borderId="32" xfId="0" applyFont="1" applyFill="1" applyBorder="1" applyAlignment="1" applyProtection="1">
      <alignment horizontal="center" vertical="center"/>
      <protection locked="0"/>
    </xf>
    <xf numFmtId="2" fontId="37" fillId="20" borderId="32" xfId="0" applyNumberFormat="1" applyFont="1" applyFill="1" applyBorder="1" applyAlignment="1" applyProtection="1">
      <alignment horizontal="center" vertical="center"/>
      <protection locked="0"/>
    </xf>
    <xf numFmtId="164" fontId="37" fillId="20" borderId="32" xfId="0" applyNumberFormat="1" applyFont="1" applyFill="1" applyBorder="1" applyAlignment="1" applyProtection="1">
      <alignment horizontal="center" vertical="center"/>
      <protection locked="0"/>
    </xf>
    <xf numFmtId="2" fontId="48" fillId="20" borderId="32" xfId="0" applyNumberFormat="1" applyFont="1" applyFill="1" applyBorder="1" applyAlignment="1">
      <alignment horizontal="center" vertical="center"/>
    </xf>
    <xf numFmtId="0" fontId="48" fillId="20" borderId="32" xfId="0" applyNumberFormat="1" applyFont="1" applyFill="1" applyBorder="1" applyAlignment="1">
      <alignment horizontal="center" vertical="center"/>
    </xf>
    <xf numFmtId="164" fontId="48" fillId="20" borderId="32" xfId="0" applyNumberFormat="1" applyFont="1" applyFill="1" applyBorder="1" applyAlignment="1">
      <alignment horizontal="center" vertical="center"/>
    </xf>
    <xf numFmtId="0" fontId="50" fillId="20" borderId="32" xfId="0" applyFont="1" applyFill="1" applyBorder="1" applyAlignment="1">
      <alignment horizontal="center" vertical="center"/>
    </xf>
    <xf numFmtId="0" fontId="48" fillId="20" borderId="32" xfId="0" applyFont="1" applyFill="1" applyBorder="1" applyAlignment="1">
      <alignment horizontal="center" vertical="center"/>
    </xf>
    <xf numFmtId="0" fontId="48" fillId="20" borderId="33" xfId="0" applyFont="1" applyFill="1" applyBorder="1" applyAlignment="1">
      <alignment horizontal="center" vertical="center"/>
    </xf>
    <xf numFmtId="2" fontId="48" fillId="19" borderId="32" xfId="0" applyNumberFormat="1" applyFont="1" applyFill="1" applyBorder="1" applyAlignment="1" applyProtection="1">
      <alignment horizontal="center" vertical="center"/>
    </xf>
    <xf numFmtId="0" fontId="48" fillId="19" borderId="32" xfId="0" applyNumberFormat="1" applyFont="1" applyFill="1" applyBorder="1" applyAlignment="1" applyProtection="1">
      <alignment horizontal="center" vertical="center"/>
    </xf>
    <xf numFmtId="164" fontId="48" fillId="19" borderId="32" xfId="0" applyNumberFormat="1" applyFont="1" applyFill="1" applyBorder="1" applyAlignment="1" applyProtection="1">
      <alignment horizontal="center" vertical="center"/>
    </xf>
    <xf numFmtId="2" fontId="50" fillId="20" borderId="32" xfId="0" applyNumberFormat="1" applyFont="1" applyFill="1" applyBorder="1" applyAlignment="1" applyProtection="1">
      <alignment horizontal="center" vertical="center"/>
    </xf>
    <xf numFmtId="2" fontId="48" fillId="20" borderId="33" xfId="0" applyNumberFormat="1" applyFont="1" applyFill="1" applyBorder="1" applyAlignment="1" applyProtection="1">
      <alignment horizontal="center" vertical="center"/>
    </xf>
    <xf numFmtId="0" fontId="38" fillId="5" borderId="32" xfId="0" applyNumberFormat="1" applyFont="1" applyFill="1" applyBorder="1" applyAlignment="1" applyProtection="1">
      <alignment horizontal="center" vertical="center"/>
    </xf>
    <xf numFmtId="0" fontId="38" fillId="5" borderId="3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2" t="s">
        <v>28</v>
      </c>
      <c r="E1" s="122"/>
      <c r="F1" s="31"/>
      <c r="G1" s="122" t="s">
        <v>29</v>
      </c>
      <c r="H1" s="12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3"/>
      <c r="D5" s="124"/>
      <c r="E5" s="125"/>
      <c r="G5" s="126"/>
      <c r="H5" s="124"/>
      <c r="I5" s="125"/>
      <c r="K5" s="119"/>
      <c r="L5" s="120"/>
      <c r="M5" s="121"/>
      <c r="O5" s="116"/>
      <c r="P5" s="117"/>
      <c r="Q5" s="11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2" t="s">
        <v>28</v>
      </c>
      <c r="E1" s="122"/>
      <c r="F1" s="31"/>
      <c r="G1" s="122" t="s">
        <v>29</v>
      </c>
      <c r="H1" s="12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3"/>
      <c r="D5" s="124"/>
      <c r="E5" s="125"/>
      <c r="G5" s="126"/>
      <c r="H5" s="124"/>
      <c r="I5" s="125"/>
      <c r="K5" s="119"/>
      <c r="L5" s="120"/>
      <c r="M5" s="121"/>
      <c r="O5" s="116"/>
      <c r="P5" s="117"/>
      <c r="Q5" s="11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15" t="s">
        <v>33</v>
      </c>
      <c r="B1" s="115"/>
      <c r="C1" s="115"/>
      <c r="D1" s="115"/>
      <c r="E1" s="115"/>
    </row>
    <row r="2" spans="1:26" ht="20.25" x14ac:dyDescent="0.3">
      <c r="A2" s="115" t="s">
        <v>109</v>
      </c>
      <c r="B2" s="115"/>
      <c r="C2" s="115"/>
      <c r="D2" s="115"/>
      <c r="E2" s="115"/>
    </row>
    <row r="3" spans="1:26" ht="20.25" x14ac:dyDescent="0.3">
      <c r="A3" s="115"/>
      <c r="B3" s="115"/>
      <c r="C3" s="115"/>
      <c r="D3" s="115"/>
      <c r="E3" s="115"/>
    </row>
    <row r="4" spans="1:26" ht="18" x14ac:dyDescent="0.25">
      <c r="A4" s="40" t="s">
        <v>34</v>
      </c>
      <c r="B4" s="40" t="s">
        <v>35</v>
      </c>
      <c r="H4" s="30"/>
      <c r="Z4" s="14">
        <f t="shared" ref="Z4:Z35" ca="1" si="0">IF(ISBLANK(A4),"",RAND())</f>
        <v>0.50610085013121964</v>
      </c>
    </row>
    <row r="5" spans="1:26" x14ac:dyDescent="0.2">
      <c r="A5" s="41" t="s">
        <v>112</v>
      </c>
      <c r="B5" s="12"/>
      <c r="Z5" s="14">
        <f t="shared" ca="1" si="0"/>
        <v>0.73934460306984395</v>
      </c>
    </row>
    <row r="6" spans="1:26" x14ac:dyDescent="0.2">
      <c r="A6" s="12" t="s">
        <v>110</v>
      </c>
      <c r="B6" s="12"/>
      <c r="Z6" s="14">
        <f t="shared" ca="1" si="0"/>
        <v>3.5398560648592037E-2</v>
      </c>
    </row>
    <row r="7" spans="1:26" x14ac:dyDescent="0.2">
      <c r="A7" s="12" t="s">
        <v>114</v>
      </c>
      <c r="B7" s="12"/>
      <c r="Z7" s="14">
        <f t="shared" ca="1" si="0"/>
        <v>0.49628259493044002</v>
      </c>
    </row>
    <row r="8" spans="1:26" x14ac:dyDescent="0.2">
      <c r="A8" s="12" t="s">
        <v>117</v>
      </c>
      <c r="B8" s="12"/>
      <c r="Z8" s="14">
        <f t="shared" ca="1" si="0"/>
        <v>0.96227636963068575</v>
      </c>
    </row>
    <row r="9" spans="1:26" x14ac:dyDescent="0.2">
      <c r="A9" s="12" t="s">
        <v>121</v>
      </c>
      <c r="B9" s="12"/>
      <c r="Z9" s="14">
        <f t="shared" ca="1" si="0"/>
        <v>0.34868748912138048</v>
      </c>
    </row>
    <row r="10" spans="1:26" x14ac:dyDescent="0.2">
      <c r="A10" s="12" t="s">
        <v>119</v>
      </c>
      <c r="B10" s="12"/>
      <c r="Z10" s="14">
        <f t="shared" ca="1" si="0"/>
        <v>0.48110577681286537</v>
      </c>
    </row>
    <row r="11" spans="1:26" x14ac:dyDescent="0.2">
      <c r="A11" s="12" t="s">
        <v>113</v>
      </c>
      <c r="B11" s="12"/>
      <c r="Z11" s="14">
        <f t="shared" ca="1" si="0"/>
        <v>0.91115023975457399</v>
      </c>
    </row>
    <row r="12" spans="1:26" x14ac:dyDescent="0.2">
      <c r="A12" s="12" t="s">
        <v>115</v>
      </c>
      <c r="B12" s="12"/>
      <c r="Z12" s="14">
        <f t="shared" ca="1" si="0"/>
        <v>0.61139611267046845</v>
      </c>
    </row>
    <row r="13" spans="1:26" x14ac:dyDescent="0.2">
      <c r="A13" s="12" t="s">
        <v>120</v>
      </c>
      <c r="B13" s="12"/>
      <c r="Z13" s="14">
        <f t="shared" ca="1" si="0"/>
        <v>0.68326122474879758</v>
      </c>
    </row>
    <row r="14" spans="1:26" x14ac:dyDescent="0.2">
      <c r="A14" s="12" t="s">
        <v>118</v>
      </c>
      <c r="B14" s="12"/>
      <c r="Z14" s="14">
        <f t="shared" ca="1" si="0"/>
        <v>0.57488178661723988</v>
      </c>
    </row>
    <row r="15" spans="1:26" x14ac:dyDescent="0.2">
      <c r="A15" s="12" t="s">
        <v>116</v>
      </c>
      <c r="B15" s="12"/>
      <c r="Z15" s="14">
        <f t="shared" ca="1" si="0"/>
        <v>0.10736926928627011</v>
      </c>
    </row>
    <row r="16" spans="1:26" x14ac:dyDescent="0.2">
      <c r="A16" s="12" t="s">
        <v>122</v>
      </c>
      <c r="B16" s="12"/>
      <c r="Z16" s="14">
        <f t="shared" ca="1" si="0"/>
        <v>0.86696365563433198</v>
      </c>
    </row>
    <row r="17" spans="1:26" x14ac:dyDescent="0.2">
      <c r="A17" s="12" t="s">
        <v>111</v>
      </c>
      <c r="B17" s="12"/>
      <c r="H17" s="30"/>
      <c r="J17" s="14" t="str">
        <f ca="1">IF(ISBLANK(E16),"",RAND())</f>
        <v/>
      </c>
      <c r="Z17" s="14">
        <f t="shared" ca="1" si="0"/>
        <v>0.79021875550242238</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2" t="s">
        <v>28</v>
      </c>
      <c r="E1" s="122"/>
      <c r="F1" s="31"/>
      <c r="G1" s="122" t="s">
        <v>29</v>
      </c>
      <c r="H1" s="12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3"/>
      <c r="D5" s="124"/>
      <c r="E5" s="125"/>
      <c r="G5" s="126"/>
      <c r="H5" s="124"/>
      <c r="I5" s="125"/>
      <c r="K5" s="119"/>
      <c r="L5" s="120"/>
      <c r="M5" s="121"/>
      <c r="O5" s="116"/>
      <c r="P5" s="117"/>
      <c r="Q5" s="11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486"/>
  <sheetViews>
    <sheetView tabSelected="1" zoomScale="116" zoomScaleNormal="116" workbookViewId="0">
      <selection activeCell="H27" sqref="H27"/>
    </sheetView>
  </sheetViews>
  <sheetFormatPr defaultRowHeight="12.75" x14ac:dyDescent="0.2"/>
  <cols>
    <col min="1" max="1" width="2.7109375" style="14" customWidth="1"/>
    <col min="2" max="2" width="4.5703125" style="14" customWidth="1"/>
    <col min="3" max="3" width="17.7109375" style="14" customWidth="1"/>
    <col min="4" max="4" width="10.5703125" style="14" customWidth="1"/>
    <col min="5" max="12" width="9.140625" style="14"/>
    <col min="13" max="14" width="0" style="14" hidden="1" customWidth="1"/>
    <col min="15" max="15" width="9.140625" style="14"/>
    <col min="16" max="16" width="5.7109375" style="14" customWidth="1"/>
    <col min="17" max="18" width="9.140625" style="14"/>
    <col min="19" max="20" width="7.7109375" style="14" customWidth="1"/>
    <col min="21" max="24" width="9.140625" style="14"/>
    <col min="25" max="25" width="9.7109375" style="14" customWidth="1"/>
    <col min="26" max="26" width="0" style="14" hidden="1" customWidth="1"/>
    <col min="27" max="16384" width="9.140625" style="14"/>
  </cols>
  <sheetData>
    <row r="1" spans="1:28" ht="15.75" thickBot="1" x14ac:dyDescent="0.35">
      <c r="A1" s="106"/>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6"/>
      <c r="AB1" s="102"/>
    </row>
    <row r="2" spans="1:28" ht="15.75" thickTop="1" x14ac:dyDescent="0.3">
      <c r="A2" s="107"/>
      <c r="B2" s="145"/>
      <c r="C2" s="146"/>
      <c r="D2" s="146"/>
      <c r="E2" s="147"/>
      <c r="F2" s="147"/>
      <c r="G2" s="148"/>
      <c r="H2" s="148"/>
      <c r="I2" s="149"/>
      <c r="J2" s="149"/>
      <c r="K2" s="150" t="s">
        <v>123</v>
      </c>
      <c r="L2" s="151" t="s">
        <v>124</v>
      </c>
      <c r="M2" s="152" t="s">
        <v>1</v>
      </c>
      <c r="N2" s="152" t="s">
        <v>1</v>
      </c>
      <c r="O2" s="152" t="s">
        <v>1</v>
      </c>
      <c r="P2" s="152" t="s">
        <v>127</v>
      </c>
      <c r="Q2" s="152" t="s">
        <v>1</v>
      </c>
      <c r="R2" s="153" t="s">
        <v>2</v>
      </c>
      <c r="S2" s="154" t="s">
        <v>4</v>
      </c>
      <c r="T2" s="154" t="s">
        <v>4</v>
      </c>
      <c r="U2" s="152" t="s">
        <v>4</v>
      </c>
      <c r="V2" s="152" t="s">
        <v>4</v>
      </c>
      <c r="W2" s="152" t="s">
        <v>3</v>
      </c>
      <c r="X2" s="153" t="s">
        <v>2</v>
      </c>
      <c r="Y2" s="155" t="s">
        <v>78</v>
      </c>
      <c r="Z2" s="138"/>
      <c r="AA2" s="108"/>
      <c r="AB2" s="102"/>
    </row>
    <row r="3" spans="1:28" ht="27" x14ac:dyDescent="0.3">
      <c r="A3" s="107"/>
      <c r="B3" s="156" t="s">
        <v>5</v>
      </c>
      <c r="C3" s="157" t="s">
        <v>6</v>
      </c>
      <c r="D3" s="158" t="s">
        <v>35</v>
      </c>
      <c r="E3" s="159" t="s">
        <v>8</v>
      </c>
      <c r="F3" s="159" t="s">
        <v>9</v>
      </c>
      <c r="G3" s="160" t="s">
        <v>8</v>
      </c>
      <c r="H3" s="160" t="s">
        <v>9</v>
      </c>
      <c r="I3" s="161" t="s">
        <v>8</v>
      </c>
      <c r="J3" s="161" t="s">
        <v>9</v>
      </c>
      <c r="K3" s="162" t="s">
        <v>8</v>
      </c>
      <c r="L3" s="162" t="s">
        <v>9</v>
      </c>
      <c r="M3" s="163" t="s">
        <v>10</v>
      </c>
      <c r="N3" s="163" t="s">
        <v>11</v>
      </c>
      <c r="O3" s="163" t="s">
        <v>13</v>
      </c>
      <c r="P3" s="163" t="s">
        <v>128</v>
      </c>
      <c r="Q3" s="163" t="s">
        <v>12</v>
      </c>
      <c r="R3" s="163" t="s">
        <v>14</v>
      </c>
      <c r="S3" s="163" t="s">
        <v>0</v>
      </c>
      <c r="T3" s="163" t="s">
        <v>15</v>
      </c>
      <c r="U3" s="164" t="s">
        <v>3</v>
      </c>
      <c r="V3" s="164" t="s">
        <v>16</v>
      </c>
      <c r="W3" s="165" t="s">
        <v>17</v>
      </c>
      <c r="X3" s="165" t="s">
        <v>18</v>
      </c>
      <c r="Y3" s="166" t="s">
        <v>80</v>
      </c>
      <c r="Z3" s="139" t="s">
        <v>79</v>
      </c>
      <c r="AA3" s="108"/>
      <c r="AB3" s="102"/>
    </row>
    <row r="4" spans="1:28" ht="21.95" customHeight="1" x14ac:dyDescent="0.3">
      <c r="A4" s="113"/>
      <c r="B4" s="226">
        <v>1</v>
      </c>
      <c r="C4" s="168" t="s">
        <v>131</v>
      </c>
      <c r="D4" s="169" t="s">
        <v>130</v>
      </c>
      <c r="E4" s="170">
        <v>43.9</v>
      </c>
      <c r="F4" s="171">
        <v>3.7370000000000001</v>
      </c>
      <c r="G4" s="170">
        <v>39.950000000000003</v>
      </c>
      <c r="H4" s="172">
        <v>4.1459999999999999</v>
      </c>
      <c r="I4" s="173">
        <v>42.45</v>
      </c>
      <c r="J4" s="172">
        <v>3.8159999999999998</v>
      </c>
      <c r="K4" s="173">
        <v>40.75</v>
      </c>
      <c r="L4" s="171">
        <v>3.8330000000000002</v>
      </c>
      <c r="M4" s="174">
        <f t="shared" ref="M4:M11" si="0">SUM(E4,G4,I4,K4,)</f>
        <v>167.05</v>
      </c>
      <c r="N4" s="174">
        <f t="shared" ref="N4:N11" si="1">MIN(E4,G4,I4,K4)</f>
        <v>39.950000000000003</v>
      </c>
      <c r="O4" s="174">
        <f t="shared" ref="O4:O11" si="2">M4-N4</f>
        <v>127.10000000000001</v>
      </c>
      <c r="P4" s="225">
        <v>1</v>
      </c>
      <c r="Q4" s="174">
        <f t="shared" ref="Q4:Q11" si="3">MAX(E4,G4,I4,K4)</f>
        <v>43.9</v>
      </c>
      <c r="R4" s="176">
        <f t="shared" ref="R4:R11" si="4">MIN(F4,H4,J4,L4)</f>
        <v>3.7370000000000001</v>
      </c>
      <c r="S4" s="177"/>
      <c r="T4" s="174" t="s">
        <v>129</v>
      </c>
      <c r="U4" s="174">
        <v>45.75</v>
      </c>
      <c r="V4" s="176">
        <v>3.7309999999999999</v>
      </c>
      <c r="W4" s="178">
        <f>MAX(Q4,U4)</f>
        <v>45.75</v>
      </c>
      <c r="X4" s="179">
        <f t="shared" ref="X4:X11" si="5">MIN(R4,V4)</f>
        <v>3.7309999999999999</v>
      </c>
      <c r="Y4" s="180">
        <f>54.33*12/X4</f>
        <v>174.74135620477085</v>
      </c>
      <c r="Z4" s="140"/>
      <c r="AA4" s="114"/>
      <c r="AB4" s="102"/>
    </row>
    <row r="5" spans="1:28" ht="21.95" customHeight="1" x14ac:dyDescent="0.3">
      <c r="A5" s="113"/>
      <c r="B5" s="167">
        <v>2</v>
      </c>
      <c r="C5" s="168" t="s">
        <v>132</v>
      </c>
      <c r="D5" s="169" t="s">
        <v>130</v>
      </c>
      <c r="E5" s="173">
        <v>42.45</v>
      </c>
      <c r="F5" s="172">
        <v>3.823</v>
      </c>
      <c r="G5" s="173">
        <v>38.75</v>
      </c>
      <c r="H5" s="171">
        <v>4.0380000000000003</v>
      </c>
      <c r="I5" s="170">
        <v>42.9</v>
      </c>
      <c r="J5" s="171">
        <v>3.7919999999999998</v>
      </c>
      <c r="K5" s="170">
        <v>41.65</v>
      </c>
      <c r="L5" s="172">
        <v>4.0380000000000003</v>
      </c>
      <c r="M5" s="174">
        <f t="shared" si="0"/>
        <v>165.75</v>
      </c>
      <c r="N5" s="174">
        <f t="shared" si="1"/>
        <v>38.75</v>
      </c>
      <c r="O5" s="174">
        <f t="shared" si="2"/>
        <v>127</v>
      </c>
      <c r="P5" s="175">
        <v>2</v>
      </c>
      <c r="Q5" s="174">
        <f t="shared" si="3"/>
        <v>42.9</v>
      </c>
      <c r="R5" s="176">
        <f t="shared" si="4"/>
        <v>3.7919999999999998</v>
      </c>
      <c r="S5" s="181"/>
      <c r="T5" s="174" t="s">
        <v>129</v>
      </c>
      <c r="U5" s="174">
        <v>44.05</v>
      </c>
      <c r="V5" s="176">
        <v>3.7610000000000001</v>
      </c>
      <c r="W5" s="174">
        <f>MAX(Q5,U5)</f>
        <v>44.05</v>
      </c>
      <c r="X5" s="176">
        <f t="shared" si="5"/>
        <v>3.7610000000000001</v>
      </c>
      <c r="Y5" s="182">
        <f t="shared" ref="Y5:Y21" si="6">54.33*12/X5</f>
        <v>173.34751395905346</v>
      </c>
      <c r="Z5" s="140"/>
      <c r="AA5" s="114"/>
      <c r="AB5" s="102"/>
    </row>
    <row r="6" spans="1:28" ht="21.95" customHeight="1" x14ac:dyDescent="0.3">
      <c r="A6" s="113"/>
      <c r="B6" s="167">
        <v>3</v>
      </c>
      <c r="C6" s="168" t="s">
        <v>133</v>
      </c>
      <c r="D6" s="169" t="s">
        <v>130</v>
      </c>
      <c r="E6" s="173">
        <v>29.35</v>
      </c>
      <c r="F6" s="172">
        <v>3.794</v>
      </c>
      <c r="G6" s="173">
        <v>19.600000000000001</v>
      </c>
      <c r="H6" s="172">
        <v>4.1159999999999997</v>
      </c>
      <c r="I6" s="173">
        <v>34.450000000000003</v>
      </c>
      <c r="J6" s="172">
        <v>3.7949999999999999</v>
      </c>
      <c r="K6" s="173">
        <v>26.25</v>
      </c>
      <c r="L6" s="172">
        <v>3.7789999999999999</v>
      </c>
      <c r="M6" s="183">
        <f t="shared" si="0"/>
        <v>109.65</v>
      </c>
      <c r="N6" s="183">
        <f t="shared" si="1"/>
        <v>19.600000000000001</v>
      </c>
      <c r="O6" s="183">
        <f t="shared" si="2"/>
        <v>90.050000000000011</v>
      </c>
      <c r="P6" s="184">
        <v>7</v>
      </c>
      <c r="Q6" s="183">
        <f t="shared" si="3"/>
        <v>34.450000000000003</v>
      </c>
      <c r="R6" s="185">
        <f t="shared" si="4"/>
        <v>3.7789999999999999</v>
      </c>
      <c r="S6" s="186"/>
      <c r="T6" s="187" t="s">
        <v>129</v>
      </c>
      <c r="U6" s="187">
        <v>30.65</v>
      </c>
      <c r="V6" s="187">
        <v>4.3209999999999997</v>
      </c>
      <c r="W6" s="183">
        <v>37.75</v>
      </c>
      <c r="X6" s="185">
        <f t="shared" si="5"/>
        <v>3.7789999999999999</v>
      </c>
      <c r="Y6" s="188">
        <f t="shared" si="6"/>
        <v>172.52183117226781</v>
      </c>
      <c r="Z6" s="141"/>
      <c r="AA6" s="114"/>
      <c r="AB6" s="102"/>
    </row>
    <row r="7" spans="1:28" ht="21.95" customHeight="1" x14ac:dyDescent="0.3">
      <c r="A7" s="113"/>
      <c r="B7" s="167">
        <v>4</v>
      </c>
      <c r="C7" s="168" t="s">
        <v>134</v>
      </c>
      <c r="D7" s="169" t="s">
        <v>130</v>
      </c>
      <c r="E7" s="173">
        <v>38.75</v>
      </c>
      <c r="F7" s="172">
        <v>4.1210000000000004</v>
      </c>
      <c r="G7" s="173">
        <v>15.05</v>
      </c>
      <c r="H7" s="172">
        <v>4.859</v>
      </c>
      <c r="I7" s="173">
        <v>38.15</v>
      </c>
      <c r="J7" s="172">
        <v>4.0940000000000003</v>
      </c>
      <c r="K7" s="173">
        <v>34.15</v>
      </c>
      <c r="L7" s="172">
        <v>4.5670000000000002</v>
      </c>
      <c r="M7" s="174">
        <f t="shared" si="0"/>
        <v>126.1</v>
      </c>
      <c r="N7" s="174">
        <f t="shared" si="1"/>
        <v>15.05</v>
      </c>
      <c r="O7" s="174">
        <f t="shared" si="2"/>
        <v>111.05</v>
      </c>
      <c r="P7" s="175">
        <v>3</v>
      </c>
      <c r="Q7" s="174">
        <f t="shared" si="3"/>
        <v>38.75</v>
      </c>
      <c r="R7" s="176">
        <f t="shared" si="4"/>
        <v>4.0940000000000003</v>
      </c>
      <c r="S7" s="189" t="s">
        <v>149</v>
      </c>
      <c r="T7" s="174" t="s">
        <v>129</v>
      </c>
      <c r="U7" s="174">
        <v>19</v>
      </c>
      <c r="V7" s="176">
        <v>4.5830000000000002</v>
      </c>
      <c r="W7" s="174">
        <f>MAX(Q7,U7)</f>
        <v>38.75</v>
      </c>
      <c r="X7" s="176">
        <f t="shared" si="5"/>
        <v>4.0940000000000003</v>
      </c>
      <c r="Y7" s="182">
        <f t="shared" si="6"/>
        <v>159.24767953102099</v>
      </c>
      <c r="Z7" s="140"/>
      <c r="AA7" s="114"/>
      <c r="AB7" s="102"/>
    </row>
    <row r="8" spans="1:28" ht="21.95" customHeight="1" x14ac:dyDescent="0.3">
      <c r="A8" s="113"/>
      <c r="B8" s="167">
        <v>5</v>
      </c>
      <c r="C8" s="168" t="s">
        <v>135</v>
      </c>
      <c r="D8" s="169" t="s">
        <v>130</v>
      </c>
      <c r="E8" s="173">
        <v>31.55</v>
      </c>
      <c r="F8" s="172">
        <v>4.3940000000000001</v>
      </c>
      <c r="G8" s="173">
        <v>24.35</v>
      </c>
      <c r="H8" s="172">
        <v>5.1740000000000004</v>
      </c>
      <c r="I8" s="173">
        <v>35.9</v>
      </c>
      <c r="J8" s="172">
        <v>4.2210000000000001</v>
      </c>
      <c r="K8" s="173">
        <v>20.6</v>
      </c>
      <c r="L8" s="172">
        <v>4.5750000000000002</v>
      </c>
      <c r="M8" s="174">
        <f t="shared" si="0"/>
        <v>112.4</v>
      </c>
      <c r="N8" s="174">
        <f t="shared" si="1"/>
        <v>20.6</v>
      </c>
      <c r="O8" s="174">
        <f t="shared" si="2"/>
        <v>91.800000000000011</v>
      </c>
      <c r="P8" s="175">
        <v>4</v>
      </c>
      <c r="Q8" s="174">
        <f t="shared" si="3"/>
        <v>35.9</v>
      </c>
      <c r="R8" s="176">
        <f t="shared" si="4"/>
        <v>4.2210000000000001</v>
      </c>
      <c r="S8" s="190"/>
      <c r="T8" s="174" t="s">
        <v>147</v>
      </c>
      <c r="U8" s="174">
        <v>34.049999999999997</v>
      </c>
      <c r="V8" s="176">
        <v>4.9950000000000001</v>
      </c>
      <c r="W8" s="174">
        <f>MAX(Q8,U8)</f>
        <v>35.9</v>
      </c>
      <c r="X8" s="176">
        <f t="shared" si="5"/>
        <v>4.2210000000000001</v>
      </c>
      <c r="Y8" s="182">
        <f t="shared" si="6"/>
        <v>154.45628997867806</v>
      </c>
      <c r="Z8" s="140"/>
      <c r="AA8" s="114"/>
      <c r="AB8" s="102"/>
    </row>
    <row r="9" spans="1:28" ht="21.95" customHeight="1" x14ac:dyDescent="0.3">
      <c r="A9" s="113"/>
      <c r="B9" s="167">
        <v>6</v>
      </c>
      <c r="C9" s="168" t="s">
        <v>136</v>
      </c>
      <c r="D9" s="169" t="s">
        <v>130</v>
      </c>
      <c r="E9" s="173">
        <v>32.299999999999997</v>
      </c>
      <c r="F9" s="172">
        <v>4.899</v>
      </c>
      <c r="G9" s="173">
        <v>28.7</v>
      </c>
      <c r="H9" s="172">
        <v>4.944</v>
      </c>
      <c r="I9" s="173">
        <v>30.6</v>
      </c>
      <c r="J9" s="172">
        <v>4.7869999999999999</v>
      </c>
      <c r="K9" s="173">
        <v>28.65</v>
      </c>
      <c r="L9" s="172">
        <v>4.9089999999999998</v>
      </c>
      <c r="M9" s="174">
        <f t="shared" si="0"/>
        <v>120.25</v>
      </c>
      <c r="N9" s="174">
        <f t="shared" si="1"/>
        <v>28.65</v>
      </c>
      <c r="O9" s="174">
        <f t="shared" si="2"/>
        <v>91.6</v>
      </c>
      <c r="P9" s="175">
        <v>5</v>
      </c>
      <c r="Q9" s="174">
        <f t="shared" si="3"/>
        <v>32.299999999999997</v>
      </c>
      <c r="R9" s="176">
        <f t="shared" si="4"/>
        <v>4.7869999999999999</v>
      </c>
      <c r="S9" s="191"/>
      <c r="T9" s="174" t="s">
        <v>147</v>
      </c>
      <c r="U9" s="174">
        <v>33.200000000000003</v>
      </c>
      <c r="V9" s="176">
        <v>4.3259999999999996</v>
      </c>
      <c r="W9" s="174">
        <f>MAX(Q9,U9)</f>
        <v>33.200000000000003</v>
      </c>
      <c r="X9" s="176">
        <f t="shared" si="5"/>
        <v>4.3259999999999996</v>
      </c>
      <c r="Y9" s="182">
        <f t="shared" si="6"/>
        <v>150.70735090152567</v>
      </c>
      <c r="Z9" s="140"/>
      <c r="AA9" s="114"/>
      <c r="AB9" s="102"/>
    </row>
    <row r="10" spans="1:28" ht="21.95" customHeight="1" x14ac:dyDescent="0.3">
      <c r="A10" s="113"/>
      <c r="B10" s="167">
        <v>7</v>
      </c>
      <c r="C10" s="168" t="s">
        <v>137</v>
      </c>
      <c r="D10" s="169" t="s">
        <v>130</v>
      </c>
      <c r="E10" s="173">
        <v>33.299999999999997</v>
      </c>
      <c r="F10" s="172">
        <v>4.3010000000000002</v>
      </c>
      <c r="G10" s="173">
        <v>27.2</v>
      </c>
      <c r="H10" s="172">
        <v>5.0780000000000003</v>
      </c>
      <c r="I10" s="173">
        <v>30.95</v>
      </c>
      <c r="J10" s="172">
        <v>4.4370000000000003</v>
      </c>
      <c r="K10" s="173">
        <v>23.8</v>
      </c>
      <c r="L10" s="172">
        <v>5.63</v>
      </c>
      <c r="M10" s="183">
        <f t="shared" si="0"/>
        <v>115.25</v>
      </c>
      <c r="N10" s="183">
        <f t="shared" si="1"/>
        <v>23.8</v>
      </c>
      <c r="O10" s="183">
        <f t="shared" si="2"/>
        <v>91.45</v>
      </c>
      <c r="P10" s="184">
        <v>6</v>
      </c>
      <c r="Q10" s="183">
        <f t="shared" si="3"/>
        <v>33.299999999999997</v>
      </c>
      <c r="R10" s="185">
        <f t="shared" si="4"/>
        <v>4.3010000000000002</v>
      </c>
      <c r="S10" s="192"/>
      <c r="T10" s="187" t="s">
        <v>147</v>
      </c>
      <c r="U10" s="183">
        <v>26.3</v>
      </c>
      <c r="V10" s="185">
        <v>4.9210000000000003</v>
      </c>
      <c r="W10" s="183">
        <f>MAX(Q10,U10)</f>
        <v>33.299999999999997</v>
      </c>
      <c r="X10" s="185">
        <f t="shared" si="5"/>
        <v>4.3010000000000002</v>
      </c>
      <c r="Y10" s="188">
        <f t="shared" si="6"/>
        <v>151.58335270867241</v>
      </c>
      <c r="Z10" s="141"/>
      <c r="AA10" s="114"/>
      <c r="AB10" s="102"/>
    </row>
    <row r="11" spans="1:28" ht="21.95" customHeight="1" x14ac:dyDescent="0.3">
      <c r="A11" s="113"/>
      <c r="B11" s="167">
        <v>8</v>
      </c>
      <c r="C11" s="168" t="s">
        <v>138</v>
      </c>
      <c r="D11" s="169" t="s">
        <v>130</v>
      </c>
      <c r="E11" s="173">
        <v>22.8</v>
      </c>
      <c r="F11" s="172">
        <v>5.125</v>
      </c>
      <c r="G11" s="173">
        <v>30.45</v>
      </c>
      <c r="H11" s="172">
        <v>4.6619999999999999</v>
      </c>
      <c r="I11" s="173">
        <v>27.2</v>
      </c>
      <c r="J11" s="172">
        <v>4.8470000000000004</v>
      </c>
      <c r="K11" s="173">
        <v>25.5</v>
      </c>
      <c r="L11" s="172">
        <v>5.0629999999999997</v>
      </c>
      <c r="M11" s="183">
        <f t="shared" si="0"/>
        <v>105.95</v>
      </c>
      <c r="N11" s="183">
        <f t="shared" si="1"/>
        <v>22.8</v>
      </c>
      <c r="O11" s="183">
        <f t="shared" si="2"/>
        <v>83.15</v>
      </c>
      <c r="P11" s="184">
        <v>8</v>
      </c>
      <c r="Q11" s="183">
        <f t="shared" si="3"/>
        <v>30.45</v>
      </c>
      <c r="R11" s="185">
        <f t="shared" si="4"/>
        <v>4.6619999999999999</v>
      </c>
      <c r="S11" s="193"/>
      <c r="T11" s="187" t="s">
        <v>148</v>
      </c>
      <c r="U11" s="183">
        <v>32.549999999999997</v>
      </c>
      <c r="V11" s="185">
        <v>4.57</v>
      </c>
      <c r="W11" s="183">
        <f>MAX(Q11,U11)</f>
        <v>32.549999999999997</v>
      </c>
      <c r="X11" s="185">
        <f t="shared" si="5"/>
        <v>4.57</v>
      </c>
      <c r="Y11" s="188">
        <f t="shared" si="6"/>
        <v>142.66083150984682</v>
      </c>
      <c r="Z11" s="141"/>
      <c r="AA11" s="114"/>
      <c r="AB11" s="102"/>
    </row>
    <row r="12" spans="1:28" ht="6" customHeight="1" x14ac:dyDescent="0.3">
      <c r="A12" s="113"/>
      <c r="B12" s="209"/>
      <c r="C12" s="210"/>
      <c r="D12" s="211"/>
      <c r="E12" s="212"/>
      <c r="F12" s="213"/>
      <c r="G12" s="212"/>
      <c r="H12" s="213"/>
      <c r="I12" s="212"/>
      <c r="J12" s="213"/>
      <c r="K12" s="212"/>
      <c r="L12" s="213"/>
      <c r="M12" s="214"/>
      <c r="N12" s="214"/>
      <c r="O12" s="214"/>
      <c r="P12" s="215"/>
      <c r="Q12" s="214"/>
      <c r="R12" s="216"/>
      <c r="S12" s="217"/>
      <c r="T12" s="218"/>
      <c r="U12" s="218"/>
      <c r="V12" s="218"/>
      <c r="W12" s="214"/>
      <c r="X12" s="216"/>
      <c r="Y12" s="219"/>
      <c r="Z12" s="142"/>
      <c r="AA12" s="114"/>
      <c r="AB12" s="102"/>
    </row>
    <row r="13" spans="1:28" ht="21.95" customHeight="1" x14ac:dyDescent="0.3">
      <c r="A13" s="113"/>
      <c r="B13" s="226">
        <v>1</v>
      </c>
      <c r="C13" s="168" t="s">
        <v>139</v>
      </c>
      <c r="D13" s="169" t="s">
        <v>125</v>
      </c>
      <c r="E13" s="173">
        <v>46.3</v>
      </c>
      <c r="F13" s="172">
        <v>3.3090000000000002</v>
      </c>
      <c r="G13" s="194">
        <v>46.05</v>
      </c>
      <c r="H13" s="172">
        <v>3.51</v>
      </c>
      <c r="I13" s="173">
        <v>45.95</v>
      </c>
      <c r="J13" s="195">
        <v>3.254</v>
      </c>
      <c r="K13" s="170">
        <v>44.75</v>
      </c>
      <c r="L13" s="195">
        <v>3.4430000000000001</v>
      </c>
      <c r="M13" s="174">
        <f>SUM(E13,G13,I13,K13,)</f>
        <v>183.05</v>
      </c>
      <c r="N13" s="174">
        <f>MIN(E13,G13,I13,K13)</f>
        <v>44.75</v>
      </c>
      <c r="O13" s="174">
        <f>M13-N13</f>
        <v>138.30000000000001</v>
      </c>
      <c r="P13" s="175">
        <v>2</v>
      </c>
      <c r="Q13" s="174">
        <f>MAX(E13,G13,I13,K13)</f>
        <v>46.3</v>
      </c>
      <c r="R13" s="176">
        <f>MIN(F13,H13,J13,L13)</f>
        <v>3.254</v>
      </c>
      <c r="S13" s="191"/>
      <c r="T13" s="174" t="s">
        <v>129</v>
      </c>
      <c r="U13" s="174">
        <v>46.75</v>
      </c>
      <c r="V13" s="176">
        <v>3.2080000000000002</v>
      </c>
      <c r="W13" s="174">
        <f>MAX(Q13,U13)</f>
        <v>46.75</v>
      </c>
      <c r="X13" s="196">
        <f>MIN(R13,V13)</f>
        <v>3.2080000000000002</v>
      </c>
      <c r="Y13" s="197">
        <f t="shared" si="6"/>
        <v>203.22942643391522</v>
      </c>
      <c r="Z13" s="140"/>
      <c r="AA13" s="114"/>
      <c r="AB13" s="102"/>
    </row>
    <row r="14" spans="1:28" ht="21.95" customHeight="1" x14ac:dyDescent="0.3">
      <c r="A14" s="113"/>
      <c r="B14" s="167">
        <v>2</v>
      </c>
      <c r="C14" s="168" t="s">
        <v>140</v>
      </c>
      <c r="D14" s="169" t="s">
        <v>125</v>
      </c>
      <c r="E14" s="194">
        <v>48.65</v>
      </c>
      <c r="F14" s="195">
        <v>3.262</v>
      </c>
      <c r="G14" s="173">
        <v>43.65</v>
      </c>
      <c r="H14" s="195">
        <v>3.347</v>
      </c>
      <c r="I14" s="194">
        <v>47.85</v>
      </c>
      <c r="J14" s="172">
        <v>3.431</v>
      </c>
      <c r="K14" s="173">
        <v>42.55</v>
      </c>
      <c r="L14" s="172">
        <v>3.5430000000000001</v>
      </c>
      <c r="M14" s="174">
        <f>SUM(E14,G14,I14,K14,)</f>
        <v>182.7</v>
      </c>
      <c r="N14" s="174">
        <f>MIN(E14,G14,I14,K14)</f>
        <v>42.55</v>
      </c>
      <c r="O14" s="174">
        <f>M14-N14</f>
        <v>140.14999999999998</v>
      </c>
      <c r="P14" s="225">
        <v>1</v>
      </c>
      <c r="Q14" s="174">
        <f>MAX(E14,G14,I14,K14)</f>
        <v>48.65</v>
      </c>
      <c r="R14" s="176">
        <f>MIN(F14,H14,J14,L14)</f>
        <v>3.262</v>
      </c>
      <c r="S14" s="190"/>
      <c r="T14" s="174" t="s">
        <v>129</v>
      </c>
      <c r="U14" s="174">
        <v>44.2</v>
      </c>
      <c r="V14" s="176">
        <v>3.2170000000000001</v>
      </c>
      <c r="W14" s="198">
        <f>MAX(Q14,U14)</f>
        <v>48.65</v>
      </c>
      <c r="X14" s="176">
        <f>MIN(R14,V14)</f>
        <v>3.2170000000000001</v>
      </c>
      <c r="Y14" s="182">
        <f t="shared" si="6"/>
        <v>202.6608641591545</v>
      </c>
      <c r="Z14" s="140"/>
      <c r="AA14" s="114"/>
      <c r="AB14" s="102"/>
    </row>
    <row r="15" spans="1:28" ht="21.95" customHeight="1" x14ac:dyDescent="0.3">
      <c r="A15" s="113"/>
      <c r="B15" s="167">
        <v>3</v>
      </c>
      <c r="C15" s="168" t="s">
        <v>141</v>
      </c>
      <c r="D15" s="169" t="s">
        <v>125</v>
      </c>
      <c r="E15" s="173">
        <v>42.25</v>
      </c>
      <c r="F15" s="172">
        <v>3.4820000000000002</v>
      </c>
      <c r="G15" s="173">
        <v>34.450000000000003</v>
      </c>
      <c r="H15" s="172">
        <v>3.4809999999999999</v>
      </c>
      <c r="I15" s="173">
        <v>32.6</v>
      </c>
      <c r="J15" s="172">
        <v>3.5369999999999999</v>
      </c>
      <c r="K15" s="173">
        <v>34.15</v>
      </c>
      <c r="L15" s="172">
        <v>4.1779999999999999</v>
      </c>
      <c r="M15" s="174">
        <f>SUM(E15,G15,I15,K15,)</f>
        <v>143.45000000000002</v>
      </c>
      <c r="N15" s="174">
        <f>MIN(E15,G15,I15,K15)</f>
        <v>32.6</v>
      </c>
      <c r="O15" s="174">
        <f>M15-N15</f>
        <v>110.85000000000002</v>
      </c>
      <c r="P15" s="175">
        <v>4</v>
      </c>
      <c r="Q15" s="174">
        <f>MAX(E15,G15,I15,K15)</f>
        <v>42.25</v>
      </c>
      <c r="R15" s="176">
        <f>MIN(F15,H15,J15,L15)</f>
        <v>3.4809999999999999</v>
      </c>
      <c r="S15" s="199"/>
      <c r="T15" s="174" t="s">
        <v>129</v>
      </c>
      <c r="U15" s="174">
        <v>38.65</v>
      </c>
      <c r="V15" s="176">
        <v>3.524</v>
      </c>
      <c r="W15" s="174">
        <f>MAX(Q15,U15)</f>
        <v>42.25</v>
      </c>
      <c r="X15" s="176">
        <f>MIN(R15,V15)</f>
        <v>3.4809999999999999</v>
      </c>
      <c r="Y15" s="182">
        <f t="shared" si="6"/>
        <v>187.29100833093941</v>
      </c>
      <c r="Z15" s="140"/>
      <c r="AA15" s="114"/>
      <c r="AB15" s="102"/>
    </row>
    <row r="16" spans="1:28" ht="21.95" customHeight="1" x14ac:dyDescent="0.3">
      <c r="A16" s="113"/>
      <c r="B16" s="167">
        <v>4</v>
      </c>
      <c r="C16" s="168" t="s">
        <v>142</v>
      </c>
      <c r="D16" s="169" t="s">
        <v>125</v>
      </c>
      <c r="E16" s="173">
        <v>39.299999999999997</v>
      </c>
      <c r="F16" s="172">
        <v>3.4180000000000001</v>
      </c>
      <c r="G16" s="173">
        <v>30.55</v>
      </c>
      <c r="H16" s="172">
        <v>3.9910000000000001</v>
      </c>
      <c r="I16" s="173">
        <v>47.8</v>
      </c>
      <c r="J16" s="172">
        <v>3.29</v>
      </c>
      <c r="K16" s="173">
        <v>40.200000000000003</v>
      </c>
      <c r="L16" s="172">
        <v>3.863</v>
      </c>
      <c r="M16" s="174">
        <f>SUM(E16,G16,I16,K16,)</f>
        <v>157.85</v>
      </c>
      <c r="N16" s="174">
        <f>MIN(E16,G16,I16,K16)</f>
        <v>30.55</v>
      </c>
      <c r="O16" s="174">
        <f>M16-N16</f>
        <v>127.3</v>
      </c>
      <c r="P16" s="175">
        <v>3</v>
      </c>
      <c r="Q16" s="174">
        <f>MAX(E16,G16,I16,K16)</f>
        <v>47.8</v>
      </c>
      <c r="R16" s="176">
        <f>MIN(F16,H16,J16,L16)</f>
        <v>3.29</v>
      </c>
      <c r="S16" s="189" t="s">
        <v>149</v>
      </c>
      <c r="T16" s="174" t="s">
        <v>129</v>
      </c>
      <c r="U16" s="174">
        <v>30.8</v>
      </c>
      <c r="V16" s="176">
        <v>3.6859999999999999</v>
      </c>
      <c r="W16" s="174">
        <f>MAX(Q16,U16)</f>
        <v>47.8</v>
      </c>
      <c r="X16" s="176">
        <f>MIN(R16,V16)</f>
        <v>3.29</v>
      </c>
      <c r="Y16" s="182">
        <f t="shared" si="6"/>
        <v>198.16413373860183</v>
      </c>
      <c r="Z16" s="140"/>
      <c r="AA16" s="114"/>
      <c r="AB16" s="102"/>
    </row>
    <row r="17" spans="1:28" ht="21.95" customHeight="1" x14ac:dyDescent="0.3">
      <c r="A17" s="113"/>
      <c r="B17" s="167">
        <v>5</v>
      </c>
      <c r="C17" s="168" t="s">
        <v>143</v>
      </c>
      <c r="D17" s="169" t="s">
        <v>125</v>
      </c>
      <c r="E17" s="173">
        <v>31.3</v>
      </c>
      <c r="F17" s="172">
        <v>4.0620000000000003</v>
      </c>
      <c r="G17" s="173">
        <v>30.25</v>
      </c>
      <c r="H17" s="172">
        <v>4.2839999999999998</v>
      </c>
      <c r="I17" s="173">
        <v>36.6</v>
      </c>
      <c r="J17" s="172">
        <v>3.89</v>
      </c>
      <c r="K17" s="173">
        <v>28.25</v>
      </c>
      <c r="L17" s="172">
        <v>4.4989999999999997</v>
      </c>
      <c r="M17" s="174">
        <f>SUM(E17,G17,I17,K17,)</f>
        <v>126.4</v>
      </c>
      <c r="N17" s="174">
        <f>MIN(E17,G17,I17,K17)</f>
        <v>28.25</v>
      </c>
      <c r="O17" s="174">
        <f>M17-N17</f>
        <v>98.15</v>
      </c>
      <c r="P17" s="175">
        <v>5</v>
      </c>
      <c r="Q17" s="174">
        <f>MAX(E17,G17,I17,K17)</f>
        <v>36.6</v>
      </c>
      <c r="R17" s="176">
        <f>MIN(F17,H17,J17,L17)</f>
        <v>3.89</v>
      </c>
      <c r="S17" s="190"/>
      <c r="T17" s="174" t="s">
        <v>147</v>
      </c>
      <c r="U17" s="174">
        <v>31.55</v>
      </c>
      <c r="V17" s="176">
        <v>4.141</v>
      </c>
      <c r="W17" s="174">
        <f>MAX(Q17,U17)</f>
        <v>36.6</v>
      </c>
      <c r="X17" s="176">
        <f>MIN(R17,V17)</f>
        <v>3.89</v>
      </c>
      <c r="Y17" s="182">
        <f t="shared" si="6"/>
        <v>167.59897172236504</v>
      </c>
      <c r="Z17" s="140"/>
      <c r="AA17" s="114"/>
      <c r="AB17" s="102"/>
    </row>
    <row r="18" spans="1:28" ht="6" customHeight="1" x14ac:dyDescent="0.3">
      <c r="A18" s="113"/>
      <c r="B18" s="209"/>
      <c r="C18" s="210"/>
      <c r="D18" s="211"/>
      <c r="E18" s="212"/>
      <c r="F18" s="213"/>
      <c r="G18" s="212"/>
      <c r="H18" s="213"/>
      <c r="I18" s="212"/>
      <c r="J18" s="213"/>
      <c r="K18" s="212"/>
      <c r="L18" s="213"/>
      <c r="M18" s="220"/>
      <c r="N18" s="220"/>
      <c r="O18" s="220"/>
      <c r="P18" s="221"/>
      <c r="Q18" s="220"/>
      <c r="R18" s="222"/>
      <c r="S18" s="223"/>
      <c r="T18" s="220"/>
      <c r="U18" s="220"/>
      <c r="V18" s="222"/>
      <c r="W18" s="220"/>
      <c r="X18" s="222"/>
      <c r="Y18" s="224"/>
      <c r="Z18" s="143"/>
      <c r="AA18" s="114"/>
      <c r="AB18" s="102"/>
    </row>
    <row r="19" spans="1:28" ht="21.95" customHeight="1" x14ac:dyDescent="0.3">
      <c r="A19" s="113"/>
      <c r="B19" s="226">
        <v>1</v>
      </c>
      <c r="C19" s="168" t="s">
        <v>144</v>
      </c>
      <c r="D19" s="169" t="s">
        <v>126</v>
      </c>
      <c r="E19" s="170">
        <v>45.6</v>
      </c>
      <c r="F19" s="171">
        <v>3.758</v>
      </c>
      <c r="G19" s="170">
        <v>40.799999999999997</v>
      </c>
      <c r="H19" s="172">
        <v>3.8740000000000001</v>
      </c>
      <c r="I19" s="170">
        <v>46.2</v>
      </c>
      <c r="J19" s="172">
        <v>3.7909999999999999</v>
      </c>
      <c r="K19" s="194">
        <v>45.3</v>
      </c>
      <c r="L19" s="171">
        <v>3.7970000000000002</v>
      </c>
      <c r="M19" s="174">
        <f>SUM(E19,G19,I19,K19,)</f>
        <v>177.90000000000003</v>
      </c>
      <c r="N19" s="174">
        <f>MIN(E19,G19,I19,K19)</f>
        <v>40.799999999999997</v>
      </c>
      <c r="O19" s="174">
        <f>M19-N19</f>
        <v>137.10000000000002</v>
      </c>
      <c r="P19" s="225">
        <v>1</v>
      </c>
      <c r="Q19" s="174">
        <f>MAX(E19,G19,I19,K19)</f>
        <v>46.2</v>
      </c>
      <c r="R19" s="176">
        <f>MIN(F19,H19,J19,L19)</f>
        <v>3.758</v>
      </c>
      <c r="S19" s="191"/>
      <c r="T19" s="174" t="s">
        <v>129</v>
      </c>
      <c r="U19" s="174">
        <v>47.9</v>
      </c>
      <c r="V19" s="176">
        <v>3.5979999999999999</v>
      </c>
      <c r="W19" s="178">
        <f>MAX(Q19,U19)</f>
        <v>47.9</v>
      </c>
      <c r="X19" s="179">
        <f>MIN(R19,V19)</f>
        <v>3.5979999999999999</v>
      </c>
      <c r="Y19" s="180">
        <f t="shared" si="6"/>
        <v>181.20066703724294</v>
      </c>
      <c r="Z19" s="140"/>
      <c r="AA19" s="114"/>
      <c r="AB19" s="102"/>
    </row>
    <row r="20" spans="1:28" ht="21.95" customHeight="1" x14ac:dyDescent="0.3">
      <c r="A20" s="113"/>
      <c r="B20" s="167">
        <v>2</v>
      </c>
      <c r="C20" s="168" t="s">
        <v>145</v>
      </c>
      <c r="D20" s="169" t="s">
        <v>126</v>
      </c>
      <c r="E20" s="173">
        <v>39.35</v>
      </c>
      <c r="F20" s="172">
        <v>3.8639999999999999</v>
      </c>
      <c r="G20" s="173">
        <v>37.75</v>
      </c>
      <c r="H20" s="171">
        <v>3.823</v>
      </c>
      <c r="I20" s="173">
        <v>41.45</v>
      </c>
      <c r="J20" s="171">
        <v>3.6059999999999999</v>
      </c>
      <c r="K20" s="173">
        <v>38.700000000000003</v>
      </c>
      <c r="L20" s="172">
        <v>3.9510000000000001</v>
      </c>
      <c r="M20" s="174">
        <f>SUM(E20,G20,I20,K20,)</f>
        <v>157.25</v>
      </c>
      <c r="N20" s="174">
        <f>MIN(E20,G20,I20,K20)</f>
        <v>37.75</v>
      </c>
      <c r="O20" s="174">
        <f>M20-N20</f>
        <v>119.5</v>
      </c>
      <c r="P20" s="175">
        <v>2</v>
      </c>
      <c r="Q20" s="174">
        <f>MAX(E20,G20,I20,K20)</f>
        <v>41.45</v>
      </c>
      <c r="R20" s="176">
        <f>MIN(F20,H20,J20,L20)</f>
        <v>3.6059999999999999</v>
      </c>
      <c r="S20" s="190"/>
      <c r="T20" s="174" t="s">
        <v>129</v>
      </c>
      <c r="U20" s="174">
        <v>40.6</v>
      </c>
      <c r="V20" s="176">
        <v>3.6749999999999998</v>
      </c>
      <c r="W20" s="174">
        <f>MAX(Q20,U20)</f>
        <v>41.45</v>
      </c>
      <c r="X20" s="176">
        <f>MIN(R20,V20)</f>
        <v>3.6059999999999999</v>
      </c>
      <c r="Y20" s="182">
        <f t="shared" si="6"/>
        <v>180.79866888519138</v>
      </c>
      <c r="Z20" s="140"/>
      <c r="AA20" s="114"/>
      <c r="AB20" s="102"/>
    </row>
    <row r="21" spans="1:28" ht="21.95" customHeight="1" x14ac:dyDescent="0.3">
      <c r="A21" s="113"/>
      <c r="B21" s="167">
        <v>3</v>
      </c>
      <c r="C21" s="168" t="s">
        <v>146</v>
      </c>
      <c r="D21" s="169" t="s">
        <v>126</v>
      </c>
      <c r="E21" s="173">
        <v>26.75</v>
      </c>
      <c r="F21" s="172">
        <v>4.5830000000000002</v>
      </c>
      <c r="G21" s="173">
        <v>26.3</v>
      </c>
      <c r="H21" s="172">
        <v>5.26</v>
      </c>
      <c r="I21" s="173">
        <v>30.05</v>
      </c>
      <c r="J21" s="172">
        <v>4.6340000000000003</v>
      </c>
      <c r="K21" s="173">
        <v>27.25</v>
      </c>
      <c r="L21" s="172">
        <v>5.1559999999999997</v>
      </c>
      <c r="M21" s="174">
        <f>SUM(E21,G21,I21,K21,)</f>
        <v>110.35</v>
      </c>
      <c r="N21" s="174">
        <f>MIN(E21,G21,I21,K21)</f>
        <v>26.3</v>
      </c>
      <c r="O21" s="174">
        <f>M21-N21</f>
        <v>84.05</v>
      </c>
      <c r="P21" s="175">
        <v>3</v>
      </c>
      <c r="Q21" s="174">
        <f>MAX(E21,G21,I21,K21)</f>
        <v>30.05</v>
      </c>
      <c r="R21" s="176">
        <f>MIN(F21,H21,J21,L21)</f>
        <v>4.5830000000000002</v>
      </c>
      <c r="S21" s="189" t="s">
        <v>149</v>
      </c>
      <c r="T21" s="174" t="s">
        <v>129</v>
      </c>
      <c r="U21" s="174">
        <v>26.75</v>
      </c>
      <c r="V21" s="176">
        <v>5.0330000000000004</v>
      </c>
      <c r="W21" s="174">
        <f>MAX(Q21,U21)</f>
        <v>30.05</v>
      </c>
      <c r="X21" s="176">
        <f>MIN(R21,V21)</f>
        <v>4.5830000000000002</v>
      </c>
      <c r="Y21" s="182">
        <f t="shared" si="6"/>
        <v>142.2561640846607</v>
      </c>
      <c r="Z21" s="140"/>
      <c r="AA21" s="114"/>
      <c r="AB21" s="102"/>
    </row>
    <row r="22" spans="1:28" ht="6.75" customHeight="1" thickBot="1" x14ac:dyDescent="0.35">
      <c r="A22" s="113"/>
      <c r="B22" s="200"/>
      <c r="C22" s="201"/>
      <c r="D22" s="201"/>
      <c r="E22" s="202"/>
      <c r="F22" s="203"/>
      <c r="G22" s="202"/>
      <c r="H22" s="203"/>
      <c r="I22" s="202"/>
      <c r="J22" s="203"/>
      <c r="K22" s="202"/>
      <c r="L22" s="203"/>
      <c r="M22" s="204"/>
      <c r="N22" s="204"/>
      <c r="O22" s="204"/>
      <c r="P22" s="204"/>
      <c r="Q22" s="204"/>
      <c r="R22" s="205"/>
      <c r="S22" s="206"/>
      <c r="T22" s="207"/>
      <c r="U22" s="207"/>
      <c r="V22" s="207"/>
      <c r="W22" s="204"/>
      <c r="X22" s="205"/>
      <c r="Y22" s="208"/>
      <c r="Z22" s="144"/>
      <c r="AA22" s="114"/>
      <c r="AB22" s="102"/>
    </row>
    <row r="23" spans="1:28" ht="15.75" customHeight="1" thickTop="1" x14ac:dyDescent="0.2">
      <c r="A23" s="102"/>
      <c r="B23" s="110"/>
      <c r="C23" s="110"/>
      <c r="D23" s="110"/>
      <c r="E23" s="111"/>
      <c r="F23" s="112"/>
      <c r="G23" s="111"/>
      <c r="H23" s="112"/>
      <c r="I23" s="111"/>
      <c r="J23" s="112"/>
      <c r="K23" s="111"/>
      <c r="L23" s="112"/>
      <c r="M23" s="110"/>
      <c r="N23" s="110"/>
      <c r="O23" s="110"/>
      <c r="P23" s="110"/>
      <c r="Q23" s="110"/>
      <c r="R23" s="110"/>
      <c r="S23" s="110"/>
      <c r="T23" s="110"/>
      <c r="U23" s="110"/>
      <c r="V23" s="110"/>
      <c r="W23" s="110"/>
      <c r="X23" s="110"/>
      <c r="Y23" s="110"/>
      <c r="Z23" s="110"/>
      <c r="AA23" s="102"/>
      <c r="AB23" s="102"/>
    </row>
    <row r="24" spans="1:28" ht="15.75" customHeight="1" x14ac:dyDescent="0.2">
      <c r="A24" s="102"/>
      <c r="B24" s="103"/>
      <c r="C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c r="AB24" s="102"/>
    </row>
    <row r="25" spans="1:28" ht="15.75" customHeight="1" x14ac:dyDescent="0.2">
      <c r="A25" s="102"/>
      <c r="B25" s="103"/>
      <c r="C25" s="103"/>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c r="AB25" s="102"/>
    </row>
    <row r="26" spans="1:28" ht="15.75" customHeight="1" x14ac:dyDescent="0.2">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c r="AB26" s="102"/>
    </row>
    <row r="27" spans="1:28" ht="15.75" customHeight="1" x14ac:dyDescent="0.2">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c r="AB27" s="102"/>
    </row>
    <row r="28" spans="1:28" ht="15.75" customHeight="1" x14ac:dyDescent="0.2">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c r="AB28" s="102"/>
    </row>
    <row r="29" spans="1:28" ht="15.75" customHeight="1" x14ac:dyDescent="0.2">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c r="AB29" s="102"/>
    </row>
    <row r="30" spans="1:28" ht="15.75" customHeight="1" x14ac:dyDescent="0.2">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c r="AB30" s="102"/>
    </row>
    <row r="31" spans="1:28" ht="15.75" customHeight="1" x14ac:dyDescent="0.2">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c r="AB31" s="102"/>
    </row>
    <row r="32" spans="1:28" ht="15.75" customHeight="1" x14ac:dyDescent="0.2">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c r="AB32" s="102"/>
    </row>
    <row r="33" spans="1:28" ht="15.75" customHeight="1" x14ac:dyDescent="0.2">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c r="AB33" s="102"/>
    </row>
    <row r="34" spans="1:28" ht="15.75" customHeight="1" x14ac:dyDescent="0.2">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c r="AB34" s="102"/>
    </row>
    <row r="35" spans="1:28" ht="15.75" customHeight="1" x14ac:dyDescent="0.2">
      <c r="B35"/>
      <c r="C35"/>
      <c r="D35"/>
      <c r="E35" s="11"/>
      <c r="F35" s="80"/>
      <c r="G35" s="11"/>
      <c r="H35" s="80"/>
      <c r="I35" s="11"/>
      <c r="J35" s="80"/>
      <c r="K35" s="11"/>
      <c r="L35" s="80"/>
      <c r="M35"/>
      <c r="N35"/>
      <c r="O35"/>
      <c r="P35"/>
      <c r="Q35"/>
      <c r="R35"/>
      <c r="S35"/>
      <c r="T35"/>
      <c r="U35"/>
      <c r="V35"/>
      <c r="W35"/>
      <c r="X35"/>
      <c r="Y35"/>
      <c r="Z35"/>
    </row>
    <row r="36" spans="1:28" ht="15.75" customHeight="1" x14ac:dyDescent="0.2">
      <c r="B36"/>
      <c r="C36"/>
      <c r="D36"/>
      <c r="E36" s="11"/>
      <c r="F36" s="80"/>
      <c r="G36" s="11"/>
      <c r="H36" s="80"/>
      <c r="I36" s="11"/>
      <c r="J36" s="80"/>
      <c r="K36" s="11"/>
      <c r="L36" s="80"/>
      <c r="M36"/>
      <c r="N36"/>
      <c r="O36"/>
      <c r="P36"/>
      <c r="Q36"/>
      <c r="R36"/>
      <c r="S36"/>
      <c r="T36"/>
      <c r="U36"/>
      <c r="V36"/>
      <c r="W36"/>
      <c r="X36"/>
      <c r="Y36"/>
      <c r="Z36"/>
    </row>
    <row r="37" spans="1:28" ht="15.75" customHeight="1" x14ac:dyDescent="0.2">
      <c r="B37"/>
      <c r="C37"/>
      <c r="D37"/>
      <c r="E37" s="11"/>
      <c r="F37" s="80"/>
      <c r="G37" s="11"/>
      <c r="H37" s="80"/>
      <c r="I37" s="11"/>
      <c r="J37" s="80"/>
      <c r="K37" s="11"/>
      <c r="L37" s="80"/>
      <c r="M37"/>
      <c r="N37"/>
      <c r="O37"/>
      <c r="P37"/>
      <c r="Q37"/>
      <c r="R37"/>
      <c r="S37"/>
      <c r="T37"/>
      <c r="U37"/>
      <c r="V37"/>
      <c r="W37"/>
      <c r="X37"/>
      <c r="Y37"/>
      <c r="Z37"/>
    </row>
    <row r="38" spans="1:28" ht="15.75" customHeight="1" x14ac:dyDescent="0.2">
      <c r="B38"/>
      <c r="C38"/>
      <c r="D38"/>
      <c r="E38" s="11"/>
      <c r="F38" s="80"/>
      <c r="G38" s="11"/>
      <c r="H38" s="80"/>
      <c r="I38" s="11"/>
      <c r="J38" s="80"/>
      <c r="K38" s="11"/>
      <c r="L38" s="80"/>
      <c r="M38"/>
      <c r="N38"/>
      <c r="O38"/>
      <c r="P38"/>
      <c r="Q38"/>
      <c r="R38"/>
      <c r="S38"/>
      <c r="T38"/>
      <c r="U38"/>
      <c r="V38"/>
      <c r="W38"/>
      <c r="X38"/>
      <c r="Y38"/>
      <c r="Z38"/>
    </row>
    <row r="39" spans="1:28" ht="15.75" customHeight="1" x14ac:dyDescent="0.2">
      <c r="B39"/>
      <c r="C39"/>
      <c r="D39"/>
      <c r="E39" s="11"/>
      <c r="F39" s="80"/>
      <c r="G39" s="11"/>
      <c r="H39" s="80"/>
      <c r="I39" s="11"/>
      <c r="J39" s="80"/>
      <c r="K39" s="11"/>
      <c r="L39" s="80"/>
      <c r="M39"/>
      <c r="N39"/>
      <c r="O39"/>
      <c r="P39"/>
      <c r="Q39"/>
      <c r="R39"/>
      <c r="S39"/>
      <c r="T39"/>
      <c r="U39"/>
      <c r="V39"/>
      <c r="W39"/>
      <c r="X39"/>
      <c r="Y39"/>
      <c r="Z39"/>
    </row>
    <row r="40" spans="1:28" ht="15.75" customHeight="1" x14ac:dyDescent="0.2">
      <c r="B40"/>
      <c r="C40"/>
      <c r="D40"/>
      <c r="E40" s="11"/>
      <c r="F40" s="80"/>
      <c r="G40" s="11"/>
      <c r="H40" s="80"/>
      <c r="I40" s="11"/>
      <c r="J40" s="80"/>
      <c r="K40" s="11"/>
      <c r="L40" s="80"/>
      <c r="M40"/>
      <c r="N40"/>
      <c r="O40"/>
      <c r="P40"/>
      <c r="Q40"/>
      <c r="R40"/>
      <c r="S40"/>
      <c r="T40"/>
      <c r="U40"/>
      <c r="V40"/>
      <c r="W40"/>
      <c r="X40"/>
      <c r="Y40"/>
      <c r="Z40"/>
    </row>
    <row r="41" spans="1:28" ht="15.75" customHeight="1" x14ac:dyDescent="0.2">
      <c r="B41"/>
      <c r="C41"/>
      <c r="D41"/>
      <c r="E41" s="11"/>
      <c r="F41" s="80"/>
      <c r="G41" s="11"/>
      <c r="H41" s="80"/>
      <c r="I41" s="11"/>
      <c r="J41" s="80"/>
      <c r="K41" s="11"/>
      <c r="L41" s="80"/>
      <c r="M41"/>
      <c r="N41"/>
      <c r="O41"/>
      <c r="P41"/>
      <c r="Q41"/>
      <c r="R41"/>
      <c r="S41"/>
      <c r="T41"/>
      <c r="U41"/>
      <c r="V41"/>
      <c r="W41"/>
      <c r="X41"/>
      <c r="Y41"/>
      <c r="Z41"/>
    </row>
    <row r="42" spans="1:28" ht="15.75" customHeight="1" x14ac:dyDescent="0.2">
      <c r="B42"/>
      <c r="C42"/>
      <c r="D42"/>
      <c r="E42" s="11"/>
      <c r="F42" s="80"/>
      <c r="G42" s="11"/>
      <c r="H42" s="80"/>
      <c r="I42" s="11"/>
      <c r="J42" s="80"/>
      <c r="K42" s="11"/>
      <c r="L42" s="80"/>
      <c r="M42"/>
      <c r="N42"/>
      <c r="O42"/>
      <c r="P42"/>
      <c r="Q42"/>
      <c r="R42"/>
      <c r="S42"/>
      <c r="T42"/>
      <c r="U42"/>
      <c r="V42"/>
      <c r="W42"/>
      <c r="X42"/>
      <c r="Y42"/>
      <c r="Z42"/>
    </row>
    <row r="43" spans="1:28" ht="15.75" customHeight="1" x14ac:dyDescent="0.2">
      <c r="B43"/>
      <c r="C43"/>
      <c r="D43"/>
      <c r="E43" s="11"/>
      <c r="F43" s="80"/>
      <c r="G43" s="11"/>
      <c r="H43" s="80"/>
      <c r="I43" s="11"/>
      <c r="J43" s="80"/>
      <c r="K43" s="11"/>
      <c r="L43" s="80"/>
      <c r="M43"/>
      <c r="N43"/>
      <c r="O43"/>
      <c r="P43"/>
      <c r="Q43"/>
      <c r="R43"/>
      <c r="S43"/>
      <c r="T43"/>
      <c r="U43"/>
      <c r="V43"/>
      <c r="W43"/>
      <c r="X43"/>
      <c r="Y43"/>
      <c r="Z43"/>
    </row>
    <row r="44" spans="1:28" ht="15.75" customHeight="1" x14ac:dyDescent="0.2">
      <c r="B44"/>
      <c r="C44"/>
      <c r="D44"/>
      <c r="E44" s="11"/>
      <c r="F44" s="80"/>
      <c r="G44" s="11"/>
      <c r="H44" s="80"/>
      <c r="I44" s="11"/>
      <c r="J44" s="80"/>
      <c r="K44" s="11"/>
      <c r="L44" s="80"/>
      <c r="M44"/>
      <c r="N44"/>
      <c r="O44"/>
      <c r="P44"/>
      <c r="Q44"/>
      <c r="R44"/>
      <c r="S44"/>
      <c r="T44"/>
      <c r="U44"/>
      <c r="V44"/>
      <c r="W44"/>
      <c r="X44"/>
      <c r="Y44"/>
      <c r="Z44"/>
    </row>
    <row r="45" spans="1:28" ht="15.75" customHeight="1" x14ac:dyDescent="0.2">
      <c r="B45"/>
      <c r="C45"/>
      <c r="D45"/>
      <c r="E45"/>
      <c r="F45"/>
      <c r="G45"/>
      <c r="H45"/>
      <c r="I45"/>
      <c r="J45"/>
      <c r="K45"/>
      <c r="L45"/>
      <c r="M45"/>
      <c r="N45"/>
      <c r="O45"/>
      <c r="P45"/>
      <c r="Q45"/>
      <c r="R45"/>
      <c r="S45"/>
      <c r="T45"/>
      <c r="U45"/>
      <c r="V45"/>
      <c r="W45"/>
      <c r="X45"/>
      <c r="Y45"/>
      <c r="Z45"/>
    </row>
    <row r="46" spans="1:28" ht="15.75" customHeight="1" x14ac:dyDescent="0.2">
      <c r="B46"/>
      <c r="C46"/>
      <c r="D46"/>
      <c r="E46"/>
      <c r="F46"/>
      <c r="G46"/>
      <c r="H46"/>
      <c r="I46"/>
      <c r="J46"/>
      <c r="K46"/>
      <c r="L46"/>
      <c r="M46"/>
      <c r="N46"/>
      <c r="O46"/>
      <c r="P46"/>
      <c r="Q46"/>
      <c r="R46"/>
      <c r="S46"/>
      <c r="T46"/>
      <c r="U46"/>
      <c r="V46"/>
      <c r="W46"/>
      <c r="X46"/>
      <c r="Y46"/>
      <c r="Z46"/>
    </row>
    <row r="47" spans="1:28" ht="15.75" customHeight="1" x14ac:dyDescent="0.2">
      <c r="B47"/>
      <c r="C47"/>
      <c r="D47"/>
      <c r="E47"/>
      <c r="F47"/>
      <c r="G47"/>
      <c r="H47"/>
      <c r="I47"/>
      <c r="J47"/>
      <c r="K47"/>
      <c r="L47"/>
      <c r="M47"/>
      <c r="N47"/>
      <c r="O47"/>
      <c r="P47"/>
      <c r="Q47"/>
      <c r="R47"/>
      <c r="S47"/>
      <c r="T47"/>
      <c r="U47"/>
      <c r="V47"/>
      <c r="W47"/>
      <c r="X47"/>
      <c r="Y47"/>
      <c r="Z47"/>
    </row>
    <row r="48" spans="1:28" ht="15.75" customHeight="1" x14ac:dyDescent="0.2">
      <c r="B48"/>
      <c r="C48"/>
      <c r="D48"/>
      <c r="E48"/>
      <c r="F48"/>
      <c r="G48"/>
      <c r="H48"/>
      <c r="I48"/>
      <c r="J48"/>
      <c r="K48"/>
      <c r="L48"/>
      <c r="M48"/>
      <c r="N48"/>
      <c r="O48"/>
      <c r="P48"/>
      <c r="Q48"/>
      <c r="R48"/>
      <c r="S48"/>
      <c r="T48"/>
      <c r="U48"/>
      <c r="V48"/>
      <c r="W48"/>
      <c r="X48"/>
      <c r="Y48"/>
      <c r="Z48"/>
    </row>
    <row r="49" spans="2:26" ht="15.75" customHeight="1" x14ac:dyDescent="0.2">
      <c r="B49"/>
      <c r="C49"/>
      <c r="D49"/>
      <c r="E49"/>
      <c r="F49"/>
      <c r="G49"/>
      <c r="H49"/>
      <c r="I49"/>
      <c r="J49"/>
      <c r="K49"/>
      <c r="L49"/>
      <c r="M49"/>
      <c r="N49"/>
      <c r="O49"/>
      <c r="P49"/>
      <c r="Q49"/>
      <c r="R49"/>
      <c r="S49"/>
      <c r="T49"/>
      <c r="U49"/>
      <c r="V49"/>
      <c r="W49"/>
      <c r="X49"/>
      <c r="Y49"/>
      <c r="Z49"/>
    </row>
    <row r="50" spans="2:26" ht="15.75" customHeight="1" x14ac:dyDescent="0.2">
      <c r="B50"/>
      <c r="C50"/>
      <c r="D50"/>
      <c r="E50"/>
      <c r="F50"/>
      <c r="G50"/>
      <c r="H50"/>
      <c r="I50"/>
      <c r="J50"/>
      <c r="K50"/>
      <c r="L50"/>
      <c r="M50"/>
      <c r="N50"/>
      <c r="O50"/>
      <c r="P50"/>
      <c r="Q50"/>
      <c r="R50"/>
      <c r="S50"/>
      <c r="T50"/>
      <c r="U50"/>
      <c r="V50"/>
      <c r="W50"/>
      <c r="X50"/>
      <c r="Y50"/>
      <c r="Z50"/>
    </row>
    <row r="51" spans="2:26" ht="15.75" customHeight="1" x14ac:dyDescent="0.2">
      <c r="B51"/>
      <c r="C51"/>
      <c r="D51"/>
      <c r="E51"/>
      <c r="F51"/>
      <c r="G51"/>
      <c r="H51"/>
      <c r="I51"/>
      <c r="J51"/>
      <c r="K51"/>
      <c r="L51"/>
      <c r="M51"/>
      <c r="N51"/>
      <c r="O51"/>
      <c r="P51"/>
      <c r="Q51"/>
      <c r="R51"/>
      <c r="S51"/>
      <c r="T51"/>
      <c r="U51"/>
      <c r="V51"/>
      <c r="W51"/>
      <c r="X51"/>
      <c r="Y51"/>
      <c r="Z51"/>
    </row>
    <row r="52" spans="2:26" ht="15.75" customHeight="1" x14ac:dyDescent="0.2">
      <c r="B52"/>
      <c r="C52"/>
      <c r="D52"/>
      <c r="E52"/>
      <c r="F52"/>
      <c r="G52"/>
      <c r="H52"/>
      <c r="I52"/>
      <c r="J52"/>
      <c r="K52"/>
      <c r="L52"/>
      <c r="M52"/>
      <c r="N52"/>
      <c r="O52"/>
      <c r="P52"/>
      <c r="Q52"/>
      <c r="R52"/>
      <c r="S52"/>
      <c r="T52"/>
      <c r="U52"/>
      <c r="V52"/>
      <c r="W52"/>
      <c r="X52"/>
      <c r="Y52"/>
      <c r="Z52"/>
    </row>
    <row r="53" spans="2:26" ht="15.75" customHeight="1" x14ac:dyDescent="0.2">
      <c r="B53"/>
      <c r="C53"/>
      <c r="D53"/>
      <c r="E53"/>
      <c r="F53"/>
      <c r="G53"/>
      <c r="H53"/>
      <c r="I53"/>
      <c r="J53"/>
      <c r="K53"/>
      <c r="L53"/>
      <c r="M53"/>
      <c r="N53"/>
      <c r="O53"/>
      <c r="P53"/>
      <c r="Q53"/>
      <c r="R53"/>
      <c r="S53"/>
      <c r="T53"/>
      <c r="U53"/>
      <c r="V53"/>
      <c r="W53"/>
      <c r="X53"/>
      <c r="Y53"/>
      <c r="Z53"/>
    </row>
    <row r="54" spans="2:26" ht="15.75" customHeight="1" x14ac:dyDescent="0.2">
      <c r="B54"/>
      <c r="C54"/>
      <c r="D54"/>
      <c r="E54"/>
      <c r="F54"/>
      <c r="G54"/>
      <c r="H54"/>
      <c r="I54"/>
      <c r="J54"/>
      <c r="K54"/>
      <c r="L54"/>
      <c r="M54"/>
      <c r="N54"/>
      <c r="O54"/>
      <c r="P54"/>
      <c r="Q54"/>
      <c r="R54"/>
      <c r="S54"/>
      <c r="T54"/>
      <c r="U54"/>
      <c r="V54"/>
      <c r="W54"/>
      <c r="X54"/>
      <c r="Y54"/>
      <c r="Z54"/>
    </row>
    <row r="55" spans="2:26" ht="15.75" customHeight="1" x14ac:dyDescent="0.2">
      <c r="B55"/>
      <c r="C55"/>
      <c r="D55"/>
      <c r="E55"/>
      <c r="F55"/>
      <c r="G55"/>
      <c r="H55"/>
      <c r="I55"/>
      <c r="J55"/>
      <c r="K55"/>
      <c r="L55"/>
      <c r="M55"/>
      <c r="N55"/>
      <c r="O55"/>
      <c r="P55"/>
      <c r="Q55"/>
      <c r="R55"/>
      <c r="S55"/>
      <c r="T55"/>
      <c r="U55"/>
      <c r="V55"/>
      <c r="W55"/>
      <c r="X55"/>
      <c r="Y55"/>
      <c r="Z55"/>
    </row>
    <row r="56" spans="2:26" ht="15.75" customHeight="1" x14ac:dyDescent="0.2">
      <c r="B56"/>
      <c r="C56"/>
      <c r="D56"/>
      <c r="E56"/>
      <c r="F56"/>
      <c r="G56"/>
      <c r="H56"/>
      <c r="I56"/>
      <c r="J56"/>
      <c r="K56"/>
      <c r="L56"/>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x14ac:dyDescent="0.2">
      <c r="B120"/>
      <c r="C120"/>
      <c r="D120"/>
      <c r="E120"/>
      <c r="F120"/>
      <c r="G120"/>
      <c r="H120"/>
      <c r="I120"/>
      <c r="J120"/>
      <c r="K120"/>
      <c r="L120"/>
      <c r="M120"/>
      <c r="N120"/>
      <c r="O120"/>
      <c r="P120"/>
      <c r="Q120"/>
      <c r="R120"/>
      <c r="S120"/>
      <c r="T120"/>
      <c r="U120"/>
      <c r="V120"/>
      <c r="W120"/>
      <c r="X120"/>
      <c r="Y120"/>
      <c r="Z120"/>
    </row>
    <row r="121" spans="2:26" x14ac:dyDescent="0.2">
      <c r="B121"/>
      <c r="C121"/>
      <c r="D121"/>
      <c r="E121"/>
      <c r="F121"/>
      <c r="G121"/>
      <c r="H121"/>
      <c r="I121"/>
      <c r="J121"/>
      <c r="K121"/>
      <c r="L121"/>
      <c r="M121"/>
      <c r="N121"/>
      <c r="O121"/>
      <c r="P121"/>
      <c r="Q121"/>
      <c r="R121"/>
      <c r="S121"/>
      <c r="T121"/>
      <c r="U121"/>
      <c r="V121"/>
      <c r="W121"/>
      <c r="X121"/>
      <c r="Y121"/>
      <c r="Z121"/>
    </row>
    <row r="122" spans="2:26" x14ac:dyDescent="0.2">
      <c r="B122"/>
      <c r="C122"/>
      <c r="D122"/>
      <c r="E122"/>
      <c r="F122"/>
      <c r="G122"/>
      <c r="H122"/>
      <c r="I122"/>
      <c r="J122"/>
      <c r="K122"/>
      <c r="L122"/>
      <c r="M122"/>
      <c r="N122"/>
      <c r="O122"/>
      <c r="P122"/>
      <c r="Q122"/>
      <c r="R122"/>
      <c r="S122"/>
      <c r="T122"/>
      <c r="U122"/>
      <c r="V122"/>
      <c r="W122"/>
      <c r="X122"/>
      <c r="Y122"/>
      <c r="Z122"/>
    </row>
    <row r="123" spans="2:26" x14ac:dyDescent="0.2">
      <c r="B123"/>
      <c r="C123"/>
      <c r="D123"/>
      <c r="E123"/>
      <c r="F123"/>
      <c r="G123"/>
      <c r="H123"/>
      <c r="I123"/>
      <c r="J123"/>
      <c r="K123"/>
      <c r="L123"/>
      <c r="M123"/>
      <c r="N123"/>
      <c r="O123"/>
      <c r="P123"/>
      <c r="Q123"/>
      <c r="R123"/>
      <c r="S123"/>
      <c r="T123"/>
      <c r="U123"/>
      <c r="V123"/>
      <c r="W123"/>
      <c r="X123"/>
      <c r="Y123"/>
      <c r="Z123"/>
    </row>
    <row r="124" spans="2:26" x14ac:dyDescent="0.2">
      <c r="B124"/>
      <c r="C124"/>
      <c r="D124"/>
      <c r="E124"/>
      <c r="F124"/>
      <c r="G124"/>
      <c r="H124"/>
      <c r="I124"/>
      <c r="J124"/>
      <c r="K124"/>
      <c r="L124"/>
      <c r="M124"/>
      <c r="N124"/>
      <c r="O124"/>
      <c r="P124"/>
      <c r="Q124"/>
      <c r="R124"/>
      <c r="S124"/>
      <c r="T124"/>
      <c r="U124"/>
      <c r="V124"/>
      <c r="W124"/>
      <c r="X124"/>
      <c r="Y124"/>
      <c r="Z124"/>
    </row>
    <row r="125" spans="2:26" x14ac:dyDescent="0.2">
      <c r="B125"/>
      <c r="C125"/>
      <c r="D125"/>
      <c r="E125"/>
      <c r="F125"/>
      <c r="G125"/>
      <c r="H125"/>
      <c r="I125"/>
      <c r="J125"/>
      <c r="K125"/>
      <c r="L125"/>
      <c r="M125"/>
      <c r="N125"/>
      <c r="O125"/>
      <c r="P125"/>
      <c r="Q125"/>
      <c r="R125"/>
      <c r="S125"/>
      <c r="T125"/>
      <c r="U125"/>
      <c r="V125"/>
      <c r="W125"/>
      <c r="X125"/>
      <c r="Y125"/>
      <c r="Z125"/>
    </row>
    <row r="126" spans="2:26" x14ac:dyDescent="0.2">
      <c r="B126"/>
      <c r="C126"/>
      <c r="D126"/>
      <c r="E126"/>
      <c r="F126"/>
      <c r="G126"/>
      <c r="H126"/>
      <c r="I126"/>
      <c r="J126"/>
      <c r="K126"/>
      <c r="L126"/>
      <c r="M126"/>
      <c r="N126"/>
      <c r="O126"/>
      <c r="P126"/>
      <c r="Q126"/>
      <c r="R126"/>
      <c r="S126"/>
      <c r="T126"/>
      <c r="U126"/>
      <c r="V126"/>
      <c r="W126"/>
      <c r="X126"/>
      <c r="Y126"/>
      <c r="Z126"/>
    </row>
    <row r="127" spans="2:26" x14ac:dyDescent="0.2">
      <c r="B127"/>
      <c r="C127"/>
      <c r="D127"/>
      <c r="E127"/>
      <c r="F127"/>
      <c r="G127"/>
      <c r="H127"/>
      <c r="I127"/>
      <c r="J127"/>
      <c r="K127"/>
      <c r="L127"/>
      <c r="M127"/>
      <c r="N127"/>
      <c r="O127"/>
      <c r="P127"/>
      <c r="Q127"/>
      <c r="R127"/>
      <c r="S127"/>
      <c r="T127"/>
      <c r="U127"/>
      <c r="V127"/>
      <c r="W127"/>
      <c r="X127"/>
      <c r="Y127"/>
      <c r="Z127"/>
    </row>
    <row r="128" spans="2:26" x14ac:dyDescent="0.2">
      <c r="B128"/>
      <c r="C128"/>
      <c r="D128"/>
      <c r="E128"/>
      <c r="F128"/>
      <c r="G128"/>
      <c r="H128"/>
      <c r="I128"/>
      <c r="J128"/>
      <c r="K128"/>
      <c r="L128"/>
      <c r="M128"/>
      <c r="N128"/>
      <c r="O128"/>
      <c r="P128"/>
      <c r="Q128"/>
      <c r="R128"/>
      <c r="S128"/>
      <c r="T128"/>
      <c r="U128"/>
      <c r="V128"/>
      <c r="W128"/>
      <c r="X128"/>
      <c r="Y128"/>
      <c r="Z128"/>
    </row>
    <row r="129" spans="2:26" x14ac:dyDescent="0.2">
      <c r="B129"/>
      <c r="C129"/>
      <c r="D129"/>
      <c r="E129"/>
      <c r="F129"/>
      <c r="G129"/>
      <c r="H129"/>
      <c r="I129"/>
      <c r="J129"/>
      <c r="K129"/>
      <c r="L129"/>
      <c r="M129"/>
      <c r="N129"/>
      <c r="O129"/>
      <c r="P129"/>
      <c r="Q129"/>
      <c r="R129"/>
      <c r="S129"/>
      <c r="T129"/>
      <c r="U129"/>
      <c r="V129"/>
      <c r="W129"/>
      <c r="X129"/>
      <c r="Y129"/>
      <c r="Z129"/>
    </row>
    <row r="130" spans="2:26"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sheetData>
  <sortState ref="B5:Z20">
    <sortCondition ref="D5:D20"/>
    <sortCondition ref="B5:B20"/>
  </sortState>
  <phoneticPr fontId="27" type="noConversion"/>
  <dataValidations count="3">
    <dataValidation type="decimal" allowBlank="1" showInputMessage="1" showErrorMessage="1" errorTitle="LAP TIME" error="The lap time is not within the limits set at the top of this sheet. Either correct the entry or reset the parameters" sqref="L4:L21 J4:J21 H4:H21 F4:F21">
      <formula1>$F$2</formula1>
      <formula2>#REF!</formula2>
    </dataValidation>
    <dataValidation type="decimal" allowBlank="1" showInputMessage="1" showErrorMessage="1" errorTitle="LAPS" error="The number of laps is not within the limits set at the top of this sheet. Either correct the entry or reset the parameters" sqref="G4:G44 E4:E44 K4:K44 I4:I44">
      <formula1>#REF!</formula1>
      <formula2>#REF!</formula2>
    </dataValidation>
    <dataValidation type="decimal" allowBlank="1" showInputMessage="1" showErrorMessage="1" errorTitle="LAP TIME" error="The lap time is not within the limits set at the top of this sheet. Either correct the entry or reset the parameters" sqref="H22:H44 F22:F44 L22:L44 J22:J44">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27" t="s">
        <v>66</v>
      </c>
      <c r="D3" s="127"/>
      <c r="E3" s="127"/>
      <c r="G3" s="127" t="s">
        <v>67</v>
      </c>
      <c r="H3" s="127"/>
      <c r="I3" s="127"/>
      <c r="K3" s="127" t="s">
        <v>68</v>
      </c>
      <c r="L3" s="127"/>
      <c r="M3" s="127"/>
      <c r="O3" s="127" t="s">
        <v>69</v>
      </c>
      <c r="P3" s="127"/>
      <c r="Q3" s="127"/>
    </row>
    <row r="4" spans="3:21" ht="15.75" x14ac:dyDescent="0.25">
      <c r="C4" s="33"/>
      <c r="D4" s="42"/>
      <c r="E4" s="45">
        <v>1</v>
      </c>
      <c r="F4" s="43"/>
      <c r="G4" s="42"/>
      <c r="H4" s="43"/>
      <c r="I4" s="46">
        <v>4</v>
      </c>
      <c r="J4" s="44"/>
      <c r="K4" s="42"/>
      <c r="L4" s="43"/>
      <c r="M4" s="46">
        <v>2</v>
      </c>
      <c r="N4" s="44"/>
      <c r="O4" s="42"/>
      <c r="P4" s="43"/>
      <c r="Q4" s="46">
        <v>5</v>
      </c>
      <c r="U4">
        <v>5</v>
      </c>
    </row>
    <row r="5" spans="3:21" x14ac:dyDescent="0.2">
      <c r="C5" s="123"/>
      <c r="D5" s="130"/>
      <c r="E5" s="131"/>
      <c r="F5" s="32"/>
      <c r="G5" s="126"/>
      <c r="H5" s="124"/>
      <c r="I5" s="125"/>
      <c r="J5" s="30"/>
      <c r="K5" s="119"/>
      <c r="L5" s="120"/>
      <c r="M5" s="121"/>
      <c r="N5" s="30"/>
      <c r="O5" s="116"/>
      <c r="P5" s="117"/>
      <c r="Q5" s="118"/>
    </row>
    <row r="19" spans="15:18" ht="18" x14ac:dyDescent="0.25">
      <c r="O19" s="128" t="s">
        <v>83</v>
      </c>
      <c r="P19" s="128"/>
      <c r="Q19" s="128"/>
      <c r="R19" s="128"/>
    </row>
    <row r="20" spans="15:18" ht="21.75" customHeight="1" x14ac:dyDescent="0.2">
      <c r="O20" s="129" t="s">
        <v>82</v>
      </c>
      <c r="P20" s="129"/>
      <c r="Q20" s="129"/>
      <c r="R20" s="68">
        <f>'Results templates'!X3</f>
        <v>87</v>
      </c>
    </row>
    <row r="21" spans="15:18" ht="21.75" customHeight="1" x14ac:dyDescent="0.2">
      <c r="O21" s="129" t="s">
        <v>81</v>
      </c>
      <c r="P21" s="129"/>
      <c r="Q21" s="129"/>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34" t="s">
        <v>21</v>
      </c>
      <c r="D4" s="134"/>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135" t="s">
        <v>19</v>
      </c>
      <c r="M5" s="136"/>
      <c r="N5" s="137"/>
      <c r="O5" s="1"/>
      <c r="P5" s="8"/>
      <c r="Q5" s="39"/>
      <c r="R5" s="92"/>
      <c r="S5" s="10" t="s">
        <v>22</v>
      </c>
      <c r="T5"/>
      <c r="U5" s="24"/>
      <c r="V5" s="21"/>
      <c r="W5" s="22"/>
      <c r="X5" s="13"/>
      <c r="Y5" s="13"/>
      <c r="Z5" s="13"/>
      <c r="AA5" s="22"/>
      <c r="AB5" s="13"/>
      <c r="AC5" s="13"/>
      <c r="AD5" s="22"/>
      <c r="AE5" s="132"/>
      <c r="AF5" s="132"/>
      <c r="AG5" s="132"/>
      <c r="AH5" s="22"/>
      <c r="AI5" s="22"/>
      <c r="AJ5" s="13"/>
      <c r="AK5" s="13"/>
      <c r="AL5" s="26"/>
      <c r="AN5" s="24"/>
      <c r="AO5" s="21"/>
      <c r="AP5" s="22"/>
      <c r="AQ5" s="13"/>
      <c r="AR5" s="13"/>
      <c r="AS5" s="13"/>
      <c r="AT5" s="22"/>
      <c r="AU5" s="13"/>
      <c r="AV5" s="13"/>
      <c r="AW5" s="22"/>
      <c r="AX5" s="132"/>
      <c r="AY5" s="132"/>
      <c r="AZ5" s="132"/>
      <c r="BA5" s="22"/>
      <c r="BB5" s="22"/>
      <c r="BC5" s="13"/>
      <c r="BD5" s="13"/>
      <c r="BE5" s="26"/>
      <c r="BG5" s="24"/>
      <c r="BH5" s="21"/>
      <c r="BI5" s="22"/>
      <c r="BJ5" s="13"/>
      <c r="BK5" s="13"/>
      <c r="BL5" s="13"/>
      <c r="BM5" s="22"/>
      <c r="BN5" s="13"/>
      <c r="BO5" s="13"/>
      <c r="BP5" s="22"/>
      <c r="BQ5" s="132"/>
      <c r="BR5" s="132"/>
      <c r="BS5" s="132"/>
      <c r="BT5" s="22"/>
      <c r="BU5" s="22"/>
      <c r="BV5" s="13"/>
      <c r="BW5" s="13"/>
      <c r="BX5" s="26"/>
      <c r="BZ5" s="24"/>
      <c r="CA5" s="21"/>
      <c r="CB5" s="22"/>
      <c r="CC5" s="13"/>
      <c r="CD5" s="13"/>
      <c r="CE5" s="13"/>
      <c r="CF5" s="22"/>
      <c r="CG5" s="13"/>
      <c r="CH5" s="13"/>
      <c r="CI5" s="22"/>
      <c r="CJ5" s="132"/>
      <c r="CK5" s="132"/>
      <c r="CL5" s="132"/>
      <c r="CM5" s="22"/>
      <c r="CN5" s="22"/>
      <c r="CO5" s="13"/>
      <c r="CP5" s="13"/>
      <c r="CQ5" s="26"/>
      <c r="CS5" s="24"/>
      <c r="CT5" s="21"/>
      <c r="CU5" s="22"/>
      <c r="CV5" s="13"/>
      <c r="CW5" s="13"/>
      <c r="CX5" s="13"/>
      <c r="CY5" s="22"/>
      <c r="CZ5" s="13"/>
      <c r="DA5" s="13"/>
      <c r="DB5" s="22"/>
      <c r="DC5" s="132"/>
      <c r="DD5" s="132"/>
      <c r="DE5" s="132"/>
      <c r="DF5" s="22"/>
      <c r="DG5" s="22"/>
      <c r="DH5" s="13"/>
      <c r="DI5" s="13"/>
      <c r="DJ5" s="26"/>
      <c r="DL5" s="24"/>
      <c r="DM5" s="21"/>
      <c r="DN5" s="22"/>
      <c r="DO5" s="13"/>
      <c r="DP5" s="13"/>
      <c r="DQ5" s="13"/>
      <c r="DR5" s="22"/>
      <c r="DS5" s="13"/>
      <c r="DT5" s="13"/>
      <c r="DU5" s="22"/>
      <c r="DV5" s="132"/>
      <c r="DW5" s="132"/>
      <c r="DX5" s="132"/>
      <c r="DY5" s="22"/>
      <c r="DZ5" s="22"/>
      <c r="EA5" s="13"/>
      <c r="EB5" s="13"/>
      <c r="EC5" s="26"/>
      <c r="EE5" s="24"/>
      <c r="EF5" s="21"/>
      <c r="EG5" s="22"/>
      <c r="EH5" s="13"/>
      <c r="EI5" s="13"/>
      <c r="EJ5" s="13"/>
      <c r="EK5" s="22"/>
      <c r="EL5" s="13"/>
      <c r="EM5" s="13"/>
      <c r="EN5" s="22"/>
      <c r="EO5" s="132"/>
      <c r="EP5" s="132"/>
      <c r="EQ5" s="132"/>
      <c r="ER5" s="22"/>
      <c r="ES5" s="22"/>
      <c r="ET5" s="13"/>
      <c r="EU5" s="13"/>
      <c r="EV5" s="26"/>
      <c r="EX5" s="24"/>
      <c r="EY5" s="21"/>
      <c r="EZ5" s="22"/>
      <c r="FA5" s="13"/>
      <c r="FB5" s="13"/>
      <c r="FC5" s="13"/>
      <c r="FD5" s="22"/>
      <c r="FE5" s="13"/>
      <c r="FF5" s="13"/>
      <c r="FG5" s="22"/>
      <c r="FH5" s="132"/>
      <c r="FI5" s="132"/>
      <c r="FJ5" s="132"/>
      <c r="FK5" s="22"/>
      <c r="FL5" s="22"/>
      <c r="FM5" s="13"/>
      <c r="FN5" s="13"/>
      <c r="FO5" s="26"/>
      <c r="FQ5" s="24"/>
      <c r="FR5" s="21"/>
      <c r="FS5" s="22"/>
      <c r="FT5" s="13"/>
      <c r="FU5" s="13"/>
      <c r="FV5" s="13"/>
      <c r="FW5" s="22"/>
      <c r="FX5" s="13"/>
      <c r="FY5" s="13"/>
      <c r="FZ5" s="22"/>
      <c r="GA5" s="132"/>
      <c r="GB5" s="132"/>
      <c r="GC5" s="132"/>
      <c r="GD5" s="22"/>
      <c r="GE5" s="22"/>
      <c r="GF5" s="13"/>
      <c r="GG5" s="13"/>
      <c r="GH5" s="26"/>
      <c r="GJ5" s="24"/>
      <c r="GK5" s="21"/>
      <c r="GL5" s="22"/>
      <c r="GM5" s="13"/>
      <c r="GN5" s="13"/>
      <c r="GO5" s="13"/>
      <c r="GP5" s="22"/>
      <c r="GQ5" s="13"/>
      <c r="GR5" s="13"/>
      <c r="GS5" s="22"/>
      <c r="GT5" s="132"/>
      <c r="GU5" s="132"/>
      <c r="GV5" s="132"/>
      <c r="GW5" s="22"/>
      <c r="GX5" s="22"/>
      <c r="GY5" s="13"/>
      <c r="GZ5" s="13"/>
      <c r="HA5" s="26"/>
      <c r="HC5" s="24"/>
      <c r="HD5" s="21"/>
      <c r="HE5" s="22"/>
      <c r="HF5" s="13"/>
      <c r="HG5" s="13"/>
      <c r="HH5" s="13"/>
      <c r="HI5" s="22"/>
      <c r="HJ5" s="13"/>
      <c r="HK5" s="13"/>
      <c r="HL5" s="22"/>
      <c r="HM5" s="132"/>
      <c r="HN5" s="132"/>
      <c r="HO5" s="132"/>
      <c r="HP5" s="22"/>
      <c r="HQ5" s="22"/>
      <c r="HR5" s="13"/>
      <c r="HS5" s="13"/>
      <c r="HT5" s="26"/>
      <c r="HV5" s="24"/>
      <c r="HW5" s="21"/>
      <c r="HX5" s="22"/>
      <c r="HY5" s="13"/>
      <c r="HZ5" s="13"/>
      <c r="IA5" s="13"/>
      <c r="IB5" s="22"/>
      <c r="IC5" s="13"/>
      <c r="ID5" s="13"/>
      <c r="IE5" s="22"/>
      <c r="IF5" s="132"/>
      <c r="IG5" s="132"/>
      <c r="IH5" s="132"/>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134" t="s">
        <v>48</v>
      </c>
      <c r="D9" s="134"/>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135" t="s">
        <v>19</v>
      </c>
      <c r="M10" s="136"/>
      <c r="N10" s="137"/>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134" t="s">
        <v>49</v>
      </c>
      <c r="D19" s="134"/>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135" t="s">
        <v>19</v>
      </c>
      <c r="M20" s="136"/>
      <c r="N20" s="137"/>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134" t="s">
        <v>38</v>
      </c>
      <c r="D29" s="134"/>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135" t="s">
        <v>19</v>
      </c>
      <c r="M30" s="136"/>
      <c r="N30" s="137"/>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134" t="s">
        <v>50</v>
      </c>
      <c r="D49" s="134"/>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135" t="s">
        <v>19</v>
      </c>
      <c r="M50" s="136"/>
      <c r="N50" s="137"/>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134" t="s">
        <v>54</v>
      </c>
      <c r="D159" s="134"/>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135" t="s">
        <v>19</v>
      </c>
      <c r="M160" s="136"/>
      <c r="N160" s="137"/>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134" t="s">
        <v>55</v>
      </c>
      <c r="D269" s="134"/>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135" t="s">
        <v>19</v>
      </c>
      <c r="M270" s="136"/>
      <c r="N270" s="137"/>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134" t="s">
        <v>61</v>
      </c>
      <c r="D379" s="134"/>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135" t="s">
        <v>19</v>
      </c>
      <c r="M380" s="136"/>
      <c r="N380" s="137"/>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133"/>
      <c r="D718" s="133"/>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132"/>
      <c r="M719" s="132"/>
      <c r="N719" s="132"/>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133"/>
      <c r="D778" s="133"/>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132"/>
      <c r="M779" s="132"/>
      <c r="N779" s="132"/>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133"/>
      <c r="D838" s="133"/>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132"/>
      <c r="M839" s="132"/>
      <c r="N839" s="132"/>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133"/>
      <c r="D898" s="133"/>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132"/>
      <c r="M899" s="132"/>
      <c r="N899" s="132"/>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133"/>
      <c r="D958" s="133"/>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132"/>
      <c r="M959" s="132"/>
      <c r="N959" s="132"/>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133"/>
      <c r="D1018" s="133"/>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132"/>
      <c r="M1019" s="132"/>
      <c r="N1019" s="132"/>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2013-07-09T08:27:07Z</dcterms:modified>
</cp:coreProperties>
</file>