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firstSheet="2" activeTab="3"/>
  </bookViews>
  <sheets>
    <sheet name="Instructions" sheetId="1" r:id="rId1"/>
    <sheet name="Drivers" sheetId="2" r:id="rId2"/>
    <sheet name="Heats" sheetId="3" r:id="rId3"/>
    <sheet name="Results" sheetId="4" r:id="rId4"/>
    <sheet name="Data recovery" sheetId="5" state="hidden" r:id="rId5"/>
    <sheet name="Heat templates" sheetId="6" state="hidden" r:id="rId6"/>
    <sheet name="Heat sorting area" sheetId="7" state="hidden" r:id="rId7"/>
    <sheet name="Results templates" sheetId="8" state="hidden" r:id="rId8"/>
    <sheet name="Heats BACKUP" sheetId="9" state="hidden" r:id="rId9"/>
    <sheet name="Results BACKUP" sheetId="10" state="hidden" r:id="rId10"/>
    <sheet name="HEATS Backup at heat creation" sheetId="11" state="hidden" r:id="rId11"/>
    <sheet name="RESULTS backup at heat creation" sheetId="12" state="hidden" r:id="rId12"/>
  </sheets>
  <definedNames/>
  <calcPr fullCalcOnLoad="1"/>
</workbook>
</file>

<file path=xl/sharedStrings.xml><?xml version="1.0" encoding="utf-8"?>
<sst xmlns="http://schemas.openxmlformats.org/spreadsheetml/2006/main" count="696" uniqueCount="156">
  <si>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</si>
  <si>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</si>
  <si>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</si>
  <si>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</si>
  <si>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</si>
  <si>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</si>
  <si>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</si>
  <si>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</si>
  <si>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</si>
  <si>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</si>
  <si>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</si>
  <si>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</si>
  <si>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</si>
  <si>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</si>
  <si>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</si>
  <si>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</si>
  <si>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</si>
  <si>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</si>
  <si>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</si>
  <si>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</si>
  <si>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</si>
  <si>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</si>
  <si>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</si>
  <si>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</si>
  <si>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</si>
  <si>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</si>
  <si>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</si>
  <si>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</si>
  <si>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</si>
  <si>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</si>
  <si>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</si>
  <si>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</si>
  <si>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</si>
  <si>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</si>
  <si>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</si>
  <si>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</si>
  <si>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</si>
  <si>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</si>
  <si>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</si>
  <si>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</si>
  <si>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</si>
  <si>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</si>
  <si>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</si>
  <si>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</si>
  <si>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</si>
  <si>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</si>
  <si>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</si>
  <si>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</si>
  <si>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</si>
  <si>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</si>
  <si>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</si>
  <si>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</si>
  <si>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</si>
  <si>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</si>
  <si>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</si>
  <si>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</si>
  <si>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</si>
  <si>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</si>
  <si>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</si>
  <si>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</si>
  <si>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</si>
  <si>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</si>
  <si>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</si>
  <si>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</si>
  <si>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</si>
  <si>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</si>
  <si>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</si>
  <si>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</si>
  <si>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</si>
  <si>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</si>
  <si>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</si>
  <si>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</si>
  <si>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</si>
  <si>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</si>
  <si>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</si>
  <si>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</si>
  <si>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</si>
  <si>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</si>
  <si>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</si>
  <si>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</si>
  <si>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</si>
  <si>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</si>
  <si>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</si>
  <si>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</si>
  <si>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</si>
  <si>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</si>
  <si>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</si>
  <si>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</si>
  <si>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</si>
  <si>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</si>
  <si>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</si>
  <si>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</si>
  <si>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</si>
  <si>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</si>
  <si>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</si>
  <si>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</si>
  <si>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</si>
  <si>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</si>
  <si>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</si>
  <si>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</si>
  <si>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</si>
  <si>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 Set the lane colours in the order you wish drivers to rotate, which may not be the order they are on the track.</t>
  </si>
  <si>
    <t>DEANE</t>
  </si>
  <si>
    <t>d15</t>
  </si>
  <si>
    <t>paul r</t>
  </si>
  <si>
    <t>rob</t>
  </si>
  <si>
    <t>lee h</t>
  </si>
  <si>
    <t>lee t</t>
  </si>
  <si>
    <t>al</t>
  </si>
  <si>
    <t>john f</t>
  </si>
  <si>
    <t>paul h</t>
  </si>
  <si>
    <t>john p</t>
  </si>
  <si>
    <t>ken</t>
  </si>
  <si>
    <t>dave h</t>
  </si>
  <si>
    <t>jim e</t>
  </si>
  <si>
    <t>jim k</t>
  </si>
  <si>
    <t>deane</t>
  </si>
  <si>
    <t>clive</t>
  </si>
  <si>
    <t>marc</t>
  </si>
  <si>
    <t>craig</t>
  </si>
  <si>
    <t>andy p</t>
  </si>
  <si>
    <t>john c</t>
  </si>
  <si>
    <t>sean</t>
  </si>
  <si>
    <t>troy</t>
  </si>
  <si>
    <t>no time</t>
  </si>
  <si>
    <t>chassis</t>
  </si>
  <si>
    <t>GRID</t>
  </si>
  <si>
    <t>Q</t>
  </si>
  <si>
    <t>Track Length = 124'</t>
  </si>
  <si>
    <t>Craig Homewood</t>
  </si>
  <si>
    <t>Andy Player</t>
  </si>
  <si>
    <t>Jim Kelly</t>
  </si>
  <si>
    <t>Clive Harland</t>
  </si>
  <si>
    <t>Marc Townsend</t>
  </si>
  <si>
    <t>Deane Walpole</t>
  </si>
  <si>
    <t>Jim Easton</t>
  </si>
  <si>
    <t>Lee Taylor</t>
  </si>
  <si>
    <t>Paul Rose</t>
  </si>
  <si>
    <t>Al Wood</t>
  </si>
  <si>
    <t>Dave Hannington</t>
  </si>
  <si>
    <t>Rob Lees</t>
  </si>
  <si>
    <t>John Ferrigno</t>
  </si>
  <si>
    <t>John Parr</t>
  </si>
  <si>
    <t>Ken Mason</t>
  </si>
  <si>
    <t>Troy Coleman</t>
  </si>
  <si>
    <t>John Chell</t>
  </si>
  <si>
    <t>Lee Henderson</t>
  </si>
  <si>
    <t>Sean Green</t>
  </si>
  <si>
    <t>n/a</t>
  </si>
  <si>
    <t>A</t>
  </si>
  <si>
    <t>B</t>
  </si>
  <si>
    <t>C</t>
  </si>
  <si>
    <t>D</t>
  </si>
  <si>
    <t>E</t>
  </si>
  <si>
    <t>F</t>
  </si>
  <si>
    <t>Paul Homewood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</si>
</sst>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33">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b/>
      <sz val="14"/>
      <name val="Arial"/>
      <family val="2"/>
    </font>
    <font>
      <sz val="20"/>
      <name val="Arial"/>
      <family val="2"/>
    </font>
    <font>
      <b/>
      <sz val="10"/>
      <name val="Arial Unicode MS"/>
      <family val="2"/>
    </font>
    <font>
      <sz val="10"/>
      <name val="Arial Unicode MS"/>
      <family val="2"/>
    </font>
    <font>
      <b/>
      <sz val="10"/>
      <color indexed="10"/>
      <name val="Arial Unicode MS"/>
      <family val="2"/>
    </font>
    <font>
      <b/>
      <sz val="10"/>
      <color indexed="61"/>
      <name val="Arial Unicode MS"/>
      <family val="2"/>
    </font>
    <font>
      <sz val="10"/>
      <color indexed="8"/>
      <name val="Arial Unicode MS"/>
      <family val="2"/>
    </font>
    <font>
      <sz val="10"/>
      <color indexed="9"/>
      <name val="Arial Unicode MS"/>
      <family val="2"/>
    </font>
    <font>
      <sz val="8"/>
      <name val="Arial Unicode MS"/>
      <family val="2"/>
    </font>
    <font>
      <b/>
      <sz val="10"/>
      <color indexed="9"/>
      <name val="Arial Unicode MS"/>
      <family val="2"/>
    </font>
    <font>
      <sz val="10"/>
      <color indexed="13"/>
      <name val="Arial Unicode MS"/>
      <family val="2"/>
    </font>
  </fonts>
  <fills count="13">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indexed="17"/>
        <bgColor indexed="64"/>
      </patternFill>
    </fill>
    <fill>
      <patternFill patternType="solid">
        <fgColor indexed="13"/>
        <bgColor indexed="64"/>
      </patternFill>
    </fill>
    <fill>
      <patternFill patternType="solid">
        <fgColor indexed="17"/>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color indexed="63"/>
      </left>
      <right style="thin"/>
      <top style="double">
        <color indexed="10"/>
      </top>
      <bottom style="thin"/>
    </border>
    <border>
      <left style="thin"/>
      <right>
        <color indexed="63"/>
      </right>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58"/>
      </left>
      <right style="thin">
        <color indexed="52"/>
      </right>
      <top style="double">
        <color indexed="58"/>
      </top>
      <bottom style="thin">
        <color indexed="52"/>
      </bottom>
    </border>
    <border>
      <left style="thin">
        <color indexed="52"/>
      </left>
      <right style="thin">
        <color indexed="52"/>
      </right>
      <top style="double">
        <color indexed="58"/>
      </top>
      <bottom style="thin">
        <color indexed="52"/>
      </bottom>
    </border>
    <border>
      <left style="thin">
        <color indexed="52"/>
      </left>
      <right style="double">
        <color indexed="58"/>
      </right>
      <top style="double">
        <color indexed="58"/>
      </top>
      <bottom style="thin">
        <color indexed="52"/>
      </bottom>
    </border>
    <border>
      <left style="double">
        <color indexed="58"/>
      </left>
      <right style="thin">
        <color indexed="52"/>
      </right>
      <top style="thin">
        <color indexed="52"/>
      </top>
      <bottom style="thin">
        <color indexed="52"/>
      </bottom>
    </border>
    <border>
      <left style="thin">
        <color indexed="52"/>
      </left>
      <right style="thin">
        <color indexed="52"/>
      </right>
      <top style="thin">
        <color indexed="52"/>
      </top>
      <bottom style="thin">
        <color indexed="52"/>
      </bottom>
    </border>
    <border>
      <left style="thin">
        <color indexed="52"/>
      </left>
      <right style="double">
        <color indexed="58"/>
      </right>
      <top style="thin">
        <color indexed="52"/>
      </top>
      <bottom style="thin">
        <color indexed="52"/>
      </bottom>
    </border>
    <border>
      <left style="double">
        <color indexed="58"/>
      </left>
      <right style="thin">
        <color indexed="52"/>
      </right>
      <top style="thin">
        <color indexed="52"/>
      </top>
      <bottom style="double">
        <color indexed="58"/>
      </bottom>
    </border>
    <border>
      <left style="thin">
        <color indexed="52"/>
      </left>
      <right style="thin">
        <color indexed="52"/>
      </right>
      <top style="thin">
        <color indexed="52"/>
      </top>
      <bottom style="double">
        <color indexed="58"/>
      </bottom>
    </border>
    <border>
      <left style="thin">
        <color indexed="52"/>
      </left>
      <right style="double">
        <color indexed="58"/>
      </right>
      <top style="thin">
        <color indexed="52"/>
      </top>
      <bottom style="double">
        <color indexed="58"/>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8">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8" fillId="0" borderId="0" xfId="0" applyFont="1" applyAlignment="1" applyProtection="1">
      <alignment/>
      <protection/>
    </xf>
    <xf numFmtId="17" fontId="0" fillId="0" borderId="0" xfId="0" applyNumberFormat="1" applyAlignment="1" applyProtection="1">
      <alignment/>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0" borderId="0" xfId="0" applyFont="1" applyAlignment="1">
      <alignment horizontal="left" wrapText="1"/>
    </xf>
    <xf numFmtId="0" fontId="21" fillId="0" borderId="0" xfId="0" applyFont="1" applyAlignment="1">
      <alignmen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23" fillId="0" borderId="0" xfId="0" applyFont="1" applyAlignment="1">
      <alignment vertical="center" wrapText="1"/>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7" fillId="8" borderId="2" xfId="0" applyFont="1" applyFill="1" applyBorder="1" applyAlignment="1" applyProtection="1">
      <alignment horizontal="center"/>
      <protection/>
    </xf>
    <xf numFmtId="0" fontId="24" fillId="0" borderId="0" xfId="0" applyFont="1" applyAlignment="1" applyProtection="1">
      <alignment horizontal="center"/>
      <protection locked="0"/>
    </xf>
    <xf numFmtId="17" fontId="24" fillId="0" borderId="0" xfId="0" applyNumberFormat="1" applyFont="1" applyAlignment="1" applyProtection="1">
      <alignment horizontal="center"/>
      <protection locked="0"/>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8" fillId="9" borderId="2" xfId="0" applyFont="1" applyFill="1" applyBorder="1" applyAlignment="1" applyProtection="1">
      <alignment horizontal="center"/>
      <protection/>
    </xf>
    <xf numFmtId="0" fontId="14" fillId="3" borderId="18" xfId="0" applyFont="1" applyFill="1" applyBorder="1" applyAlignment="1" applyProtection="1">
      <alignment horizontal="center"/>
      <protection/>
    </xf>
    <xf numFmtId="0" fontId="14" fillId="3" borderId="17" xfId="0" applyFont="1" applyFill="1" applyBorder="1" applyAlignment="1" applyProtection="1">
      <alignment horizontal="center"/>
      <protection/>
    </xf>
    <xf numFmtId="0" fontId="7" fillId="3"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24" fillId="5" borderId="22" xfId="0" applyFont="1" applyFill="1" applyBorder="1" applyAlignment="1" applyProtection="1">
      <alignment/>
      <protection/>
    </xf>
    <xf numFmtId="0" fontId="30" fillId="5" borderId="23" xfId="0" applyFont="1" applyFill="1" applyBorder="1" applyAlignment="1" applyProtection="1">
      <alignment horizontal="center"/>
      <protection/>
    </xf>
    <xf numFmtId="0" fontId="0" fillId="0" borderId="23" xfId="0" applyBorder="1" applyAlignment="1" applyProtection="1">
      <alignment/>
      <protection/>
    </xf>
    <xf numFmtId="0" fontId="24" fillId="7" borderId="23" xfId="0" applyFont="1" applyFill="1" applyBorder="1" applyAlignment="1" applyProtection="1">
      <alignment horizontal="center"/>
      <protection/>
    </xf>
    <xf numFmtId="0" fontId="24" fillId="9" borderId="23" xfId="0" applyFont="1" applyFill="1" applyBorder="1" applyAlignment="1" applyProtection="1">
      <alignment horizontal="center"/>
      <protection/>
    </xf>
    <xf numFmtId="0" fontId="24" fillId="3" borderId="23" xfId="0" applyFont="1" applyFill="1" applyBorder="1" applyAlignment="1" applyProtection="1">
      <alignment horizontal="center"/>
      <protection/>
    </xf>
    <xf numFmtId="0" fontId="24" fillId="10" borderId="23" xfId="0" applyFont="1" applyFill="1" applyBorder="1" applyAlignment="1" applyProtection="1">
      <alignment horizontal="center"/>
      <protection/>
    </xf>
    <xf numFmtId="0" fontId="25" fillId="5" borderId="23" xfId="0" applyFont="1" applyFill="1" applyBorder="1" applyAlignment="1" applyProtection="1">
      <alignment horizontal="center"/>
      <protection/>
    </xf>
    <xf numFmtId="0" fontId="25" fillId="0" borderId="23" xfId="0" applyFont="1" applyFill="1" applyBorder="1" applyAlignment="1" applyProtection="1">
      <alignment horizontal="center"/>
      <protection/>
    </xf>
    <xf numFmtId="0" fontId="29" fillId="5" borderId="24" xfId="0" applyFont="1" applyFill="1" applyBorder="1" applyAlignment="1" applyProtection="1">
      <alignment horizontal="center"/>
      <protection/>
    </xf>
    <xf numFmtId="0" fontId="28" fillId="5" borderId="25" xfId="0" applyFont="1" applyFill="1" applyBorder="1" applyAlignment="1" applyProtection="1">
      <alignment horizontal="left"/>
      <protection/>
    </xf>
    <xf numFmtId="0" fontId="25" fillId="5" borderId="26" xfId="0" applyFont="1" applyFill="1" applyBorder="1" applyAlignment="1" applyProtection="1">
      <alignment horizontal="center"/>
      <protection/>
    </xf>
    <xf numFmtId="0" fontId="28" fillId="5" borderId="26" xfId="0" applyFont="1" applyFill="1" applyBorder="1" applyAlignment="1" applyProtection="1">
      <alignment horizontal="center"/>
      <protection/>
    </xf>
    <xf numFmtId="0" fontId="24" fillId="7" borderId="26" xfId="0" applyFont="1" applyFill="1" applyBorder="1" applyAlignment="1" applyProtection="1">
      <alignment horizontal="center"/>
      <protection/>
    </xf>
    <xf numFmtId="0" fontId="24" fillId="3" borderId="26" xfId="0" applyFont="1" applyFill="1" applyBorder="1" applyAlignment="1" applyProtection="1">
      <alignment horizontal="center"/>
      <protection/>
    </xf>
    <xf numFmtId="0" fontId="31" fillId="10" borderId="26" xfId="0" applyFont="1" applyFill="1" applyBorder="1" applyAlignment="1" applyProtection="1">
      <alignment horizontal="center"/>
      <protection/>
    </xf>
    <xf numFmtId="0" fontId="28" fillId="5" borderId="26" xfId="0" applyFont="1" applyFill="1" applyBorder="1" applyAlignment="1" applyProtection="1">
      <alignment horizontal="center" wrapText="1"/>
      <protection/>
    </xf>
    <xf numFmtId="0" fontId="28" fillId="5" borderId="27" xfId="0" applyFont="1" applyFill="1" applyBorder="1" applyAlignment="1" applyProtection="1">
      <alignment horizontal="center" vertical="center" wrapText="1"/>
      <protection/>
    </xf>
    <xf numFmtId="0" fontId="25" fillId="5" borderId="25" xfId="0" applyFont="1" applyFill="1" applyBorder="1" applyAlignment="1" applyProtection="1">
      <alignment horizontal="center"/>
      <protection/>
    </xf>
    <xf numFmtId="0" fontId="25" fillId="0" borderId="26" xfId="0" applyFont="1" applyBorder="1" applyAlignment="1">
      <alignment/>
    </xf>
    <xf numFmtId="0" fontId="25" fillId="5" borderId="26" xfId="0" applyFont="1" applyFill="1" applyBorder="1" applyAlignment="1" applyProtection="1">
      <alignment horizontal="center"/>
      <protection locked="0"/>
    </xf>
    <xf numFmtId="2" fontId="26" fillId="0" borderId="26" xfId="0" applyNumberFormat="1" applyFont="1" applyBorder="1" applyAlignment="1" applyProtection="1">
      <alignment horizontal="center"/>
      <protection locked="0"/>
    </xf>
    <xf numFmtId="2" fontId="25" fillId="0" borderId="26" xfId="0" applyNumberFormat="1" applyFont="1" applyBorder="1" applyAlignment="1" applyProtection="1">
      <alignment horizontal="center"/>
      <protection locked="0"/>
    </xf>
    <xf numFmtId="2" fontId="28" fillId="5" borderId="26" xfId="0" applyNumberFormat="1" applyFont="1" applyFill="1" applyBorder="1" applyAlignment="1" applyProtection="1">
      <alignment horizontal="center"/>
      <protection/>
    </xf>
    <xf numFmtId="0" fontId="26" fillId="5" borderId="26" xfId="0" applyNumberFormat="1" applyFont="1" applyFill="1" applyBorder="1" applyAlignment="1" applyProtection="1">
      <alignment horizontal="center"/>
      <protection/>
    </xf>
    <xf numFmtId="2" fontId="25" fillId="6" borderId="27" xfId="0" applyNumberFormat="1" applyFont="1" applyFill="1" applyBorder="1" applyAlignment="1" applyProtection="1">
      <alignment horizontal="center"/>
      <protection/>
    </xf>
    <xf numFmtId="2" fontId="27" fillId="0" borderId="26" xfId="0" applyNumberFormat="1" applyFont="1" applyBorder="1" applyAlignment="1" applyProtection="1">
      <alignment horizontal="center"/>
      <protection locked="0"/>
    </xf>
    <xf numFmtId="0" fontId="28" fillId="5" borderId="26" xfId="0" applyNumberFormat="1" applyFont="1" applyFill="1" applyBorder="1" applyAlignment="1" applyProtection="1">
      <alignment horizontal="center"/>
      <protection/>
    </xf>
    <xf numFmtId="0" fontId="25" fillId="0" borderId="26" xfId="0" applyFont="1" applyBorder="1" applyAlignment="1">
      <alignment horizontal="center"/>
    </xf>
    <xf numFmtId="0" fontId="25" fillId="5" borderId="28" xfId="0" applyFont="1" applyFill="1" applyBorder="1" applyAlignment="1" applyProtection="1">
      <alignment horizontal="center"/>
      <protection/>
    </xf>
    <xf numFmtId="0" fontId="25" fillId="0" borderId="29" xfId="0" applyFont="1" applyBorder="1" applyAlignment="1">
      <alignment/>
    </xf>
    <xf numFmtId="0" fontId="25" fillId="5" borderId="29" xfId="0" applyFont="1" applyFill="1" applyBorder="1" applyAlignment="1" applyProtection="1">
      <alignment horizontal="center"/>
      <protection locked="0"/>
    </xf>
    <xf numFmtId="2" fontId="25" fillId="0" borderId="29" xfId="0" applyNumberFormat="1" applyFont="1" applyBorder="1" applyAlignment="1" applyProtection="1">
      <alignment horizontal="center"/>
      <protection locked="0"/>
    </xf>
    <xf numFmtId="2" fontId="28" fillId="5" borderId="29" xfId="0" applyNumberFormat="1" applyFont="1" applyFill="1" applyBorder="1" applyAlignment="1" applyProtection="1">
      <alignment horizontal="center"/>
      <protection/>
    </xf>
    <xf numFmtId="0" fontId="28" fillId="5" borderId="29" xfId="0" applyNumberFormat="1" applyFont="1" applyFill="1" applyBorder="1" applyAlignment="1" applyProtection="1">
      <alignment horizontal="center"/>
      <protection/>
    </xf>
    <xf numFmtId="2" fontId="25" fillId="6" borderId="30" xfId="0" applyNumberFormat="1" applyFont="1" applyFill="1" applyBorder="1" applyAlignment="1" applyProtection="1">
      <alignment horizontal="center"/>
      <protection/>
    </xf>
    <xf numFmtId="0" fontId="31" fillId="9" borderId="26" xfId="0" applyFont="1" applyFill="1" applyBorder="1" applyAlignment="1" applyProtection="1">
      <alignment horizontal="center"/>
      <protection/>
    </xf>
    <xf numFmtId="2" fontId="28" fillId="7" borderId="26" xfId="0" applyNumberFormat="1" applyFont="1" applyFill="1" applyBorder="1" applyAlignment="1" applyProtection="1">
      <alignment horizontal="center"/>
      <protection/>
    </xf>
    <xf numFmtId="2" fontId="32" fillId="11" borderId="26" xfId="0" applyNumberFormat="1" applyFont="1" applyFill="1" applyBorder="1" applyAlignment="1" applyProtection="1">
      <alignment horizontal="center"/>
      <protection/>
    </xf>
    <xf numFmtId="2" fontId="28" fillId="11" borderId="26" xfId="0" applyNumberFormat="1" applyFont="1" applyFill="1" applyBorder="1" applyAlignment="1" applyProtection="1">
      <alignment horizontal="center"/>
      <protection/>
    </xf>
    <xf numFmtId="2" fontId="28" fillId="9" borderId="26" xfId="0" applyNumberFormat="1" applyFont="1" applyFill="1" applyBorder="1" applyAlignment="1" applyProtection="1">
      <alignment horizontal="center"/>
      <protection/>
    </xf>
    <xf numFmtId="2" fontId="28" fillId="12" borderId="26" xfId="0" applyNumberFormat="1" applyFont="1" applyFill="1" applyBorder="1" applyAlignment="1" applyProtection="1">
      <alignment horizontal="center"/>
      <protection/>
    </xf>
    <xf numFmtId="2" fontId="26" fillId="5" borderId="26" xfId="0" applyNumberFormat="1" applyFont="1" applyFill="1" applyBorder="1" applyAlignment="1" applyProtection="1">
      <alignment horizontal="center"/>
      <protection/>
    </xf>
    <xf numFmtId="2" fontId="26" fillId="6" borderId="27" xfId="0" applyNumberFormat="1" applyFont="1" applyFill="1" applyBorder="1" applyAlignment="1" applyProtection="1">
      <alignment horizontal="center"/>
      <protection/>
    </xf>
    <xf numFmtId="2" fontId="25" fillId="5" borderId="26" xfId="0" applyNumberFormat="1" applyFont="1" applyFill="1" applyBorder="1" applyAlignment="1" applyProtection="1">
      <alignment horizontal="center"/>
      <protection/>
    </xf>
    <xf numFmtId="0" fontId="17" fillId="0" borderId="0" xfId="0" applyFont="1" applyAlignment="1" applyProtection="1">
      <alignment horizontal="center"/>
      <protection/>
    </xf>
    <xf numFmtId="0" fontId="14" fillId="10" borderId="5" xfId="0" applyFont="1" applyFill="1" applyBorder="1" applyAlignment="1" applyProtection="1">
      <alignment horizontal="center"/>
      <protection/>
    </xf>
    <xf numFmtId="0" fontId="14" fillId="10" borderId="31" xfId="0" applyFont="1" applyFill="1" applyBorder="1" applyAlignment="1" applyProtection="1">
      <alignment horizontal="center"/>
      <protection/>
    </xf>
    <xf numFmtId="0" fontId="14" fillId="10" borderId="4" xfId="0" applyFont="1" applyFill="1" applyBorder="1" applyAlignment="1" applyProtection="1">
      <alignment horizontal="center"/>
      <protection/>
    </xf>
    <xf numFmtId="2" fontId="14" fillId="3"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4" borderId="5" xfId="0"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xf numFmtId="0" fontId="14" fillId="8"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3</xdr:row>
      <xdr:rowOff>28575</xdr:rowOff>
    </xdr:from>
    <xdr:to>
      <xdr:col>3</xdr:col>
      <xdr:colOff>628650</xdr:colOff>
      <xdr:row>3</xdr:row>
      <xdr:rowOff>247650</xdr:rowOff>
    </xdr:to>
    <xdr:pic>
      <xdr:nvPicPr>
        <xdr:cNvPr id="1" name="Picture 1"/>
        <xdr:cNvPicPr preferRelativeResize="1">
          <a:picLocks noChangeAspect="1"/>
        </xdr:cNvPicPr>
      </xdr:nvPicPr>
      <xdr:blipFill>
        <a:blip r:embed="rId1"/>
        <a:stretch>
          <a:fillRect/>
        </a:stretch>
      </xdr:blipFill>
      <xdr:spPr>
        <a:xfrm>
          <a:off x="1485900" y="704850"/>
          <a:ext cx="571500" cy="219075"/>
        </a:xfrm>
        <a:prstGeom prst="rect">
          <a:avLst/>
        </a:prstGeom>
        <a:noFill/>
        <a:ln w="9525" cmpd="sng">
          <a:noFill/>
        </a:ln>
      </xdr:spPr>
    </xdr:pic>
    <xdr:clientData/>
  </xdr:twoCellAnchor>
  <xdr:twoCellAnchor editAs="oneCell">
    <xdr:from>
      <xdr:col>3</xdr:col>
      <xdr:colOff>38100</xdr:colOff>
      <xdr:row>17</xdr:row>
      <xdr:rowOff>38100</xdr:rowOff>
    </xdr:from>
    <xdr:to>
      <xdr:col>3</xdr:col>
      <xdr:colOff>657225</xdr:colOff>
      <xdr:row>17</xdr:row>
      <xdr:rowOff>238125</xdr:rowOff>
    </xdr:to>
    <xdr:pic>
      <xdr:nvPicPr>
        <xdr:cNvPr id="2" name="Picture 2"/>
        <xdr:cNvPicPr preferRelativeResize="1">
          <a:picLocks noChangeAspect="1"/>
        </xdr:cNvPicPr>
      </xdr:nvPicPr>
      <xdr:blipFill>
        <a:blip r:embed="rId2"/>
        <a:stretch>
          <a:fillRect/>
        </a:stretch>
      </xdr:blipFill>
      <xdr:spPr>
        <a:xfrm>
          <a:off x="1466850" y="4181475"/>
          <a:ext cx="619125" cy="200025"/>
        </a:xfrm>
        <a:prstGeom prst="rect">
          <a:avLst/>
        </a:prstGeom>
        <a:noFill/>
        <a:ln w="9525" cmpd="sng">
          <a:noFill/>
        </a:ln>
      </xdr:spPr>
    </xdr:pic>
    <xdr:clientData/>
  </xdr:twoCellAnchor>
  <xdr:twoCellAnchor editAs="oneCell">
    <xdr:from>
      <xdr:col>3</xdr:col>
      <xdr:colOff>57150</xdr:colOff>
      <xdr:row>4</xdr:row>
      <xdr:rowOff>28575</xdr:rowOff>
    </xdr:from>
    <xdr:to>
      <xdr:col>3</xdr:col>
      <xdr:colOff>628650</xdr:colOff>
      <xdr:row>4</xdr:row>
      <xdr:rowOff>247650</xdr:rowOff>
    </xdr:to>
    <xdr:pic>
      <xdr:nvPicPr>
        <xdr:cNvPr id="3" name="Picture 3"/>
        <xdr:cNvPicPr preferRelativeResize="1">
          <a:picLocks noChangeAspect="1"/>
        </xdr:cNvPicPr>
      </xdr:nvPicPr>
      <xdr:blipFill>
        <a:blip r:embed="rId1"/>
        <a:stretch>
          <a:fillRect/>
        </a:stretch>
      </xdr:blipFill>
      <xdr:spPr>
        <a:xfrm>
          <a:off x="1485900" y="952500"/>
          <a:ext cx="571500" cy="219075"/>
        </a:xfrm>
        <a:prstGeom prst="rect">
          <a:avLst/>
        </a:prstGeom>
        <a:noFill/>
        <a:ln w="9525" cmpd="sng">
          <a:noFill/>
        </a:ln>
      </xdr:spPr>
    </xdr:pic>
    <xdr:clientData/>
  </xdr:twoCellAnchor>
  <xdr:twoCellAnchor editAs="oneCell">
    <xdr:from>
      <xdr:col>3</xdr:col>
      <xdr:colOff>57150</xdr:colOff>
      <xdr:row>5</xdr:row>
      <xdr:rowOff>28575</xdr:rowOff>
    </xdr:from>
    <xdr:to>
      <xdr:col>3</xdr:col>
      <xdr:colOff>628650</xdr:colOff>
      <xdr:row>5</xdr:row>
      <xdr:rowOff>247650</xdr:rowOff>
    </xdr:to>
    <xdr:pic>
      <xdr:nvPicPr>
        <xdr:cNvPr id="4" name="Picture 4"/>
        <xdr:cNvPicPr preferRelativeResize="1">
          <a:picLocks noChangeAspect="1"/>
        </xdr:cNvPicPr>
      </xdr:nvPicPr>
      <xdr:blipFill>
        <a:blip r:embed="rId1"/>
        <a:stretch>
          <a:fillRect/>
        </a:stretch>
      </xdr:blipFill>
      <xdr:spPr>
        <a:xfrm>
          <a:off x="1485900" y="1200150"/>
          <a:ext cx="571500" cy="219075"/>
        </a:xfrm>
        <a:prstGeom prst="rect">
          <a:avLst/>
        </a:prstGeom>
        <a:noFill/>
        <a:ln w="9525" cmpd="sng">
          <a:noFill/>
        </a:ln>
      </xdr:spPr>
    </xdr:pic>
    <xdr:clientData/>
  </xdr:twoCellAnchor>
  <xdr:twoCellAnchor editAs="oneCell">
    <xdr:from>
      <xdr:col>3</xdr:col>
      <xdr:colOff>57150</xdr:colOff>
      <xdr:row>9</xdr:row>
      <xdr:rowOff>28575</xdr:rowOff>
    </xdr:from>
    <xdr:to>
      <xdr:col>3</xdr:col>
      <xdr:colOff>628650</xdr:colOff>
      <xdr:row>9</xdr:row>
      <xdr:rowOff>247650</xdr:rowOff>
    </xdr:to>
    <xdr:pic>
      <xdr:nvPicPr>
        <xdr:cNvPr id="5" name="Picture 5"/>
        <xdr:cNvPicPr preferRelativeResize="1">
          <a:picLocks noChangeAspect="1"/>
        </xdr:cNvPicPr>
      </xdr:nvPicPr>
      <xdr:blipFill>
        <a:blip r:embed="rId1"/>
        <a:stretch>
          <a:fillRect/>
        </a:stretch>
      </xdr:blipFill>
      <xdr:spPr>
        <a:xfrm>
          <a:off x="1485900" y="2190750"/>
          <a:ext cx="571500" cy="219075"/>
        </a:xfrm>
        <a:prstGeom prst="rect">
          <a:avLst/>
        </a:prstGeom>
        <a:noFill/>
        <a:ln w="9525" cmpd="sng">
          <a:noFill/>
        </a:ln>
      </xdr:spPr>
    </xdr:pic>
    <xdr:clientData/>
  </xdr:twoCellAnchor>
  <xdr:twoCellAnchor editAs="oneCell">
    <xdr:from>
      <xdr:col>3</xdr:col>
      <xdr:colOff>57150</xdr:colOff>
      <xdr:row>6</xdr:row>
      <xdr:rowOff>28575</xdr:rowOff>
    </xdr:from>
    <xdr:to>
      <xdr:col>3</xdr:col>
      <xdr:colOff>628650</xdr:colOff>
      <xdr:row>6</xdr:row>
      <xdr:rowOff>247650</xdr:rowOff>
    </xdr:to>
    <xdr:pic>
      <xdr:nvPicPr>
        <xdr:cNvPr id="6" name="Picture 6"/>
        <xdr:cNvPicPr preferRelativeResize="1">
          <a:picLocks noChangeAspect="1"/>
        </xdr:cNvPicPr>
      </xdr:nvPicPr>
      <xdr:blipFill>
        <a:blip r:embed="rId1"/>
        <a:stretch>
          <a:fillRect/>
        </a:stretch>
      </xdr:blipFill>
      <xdr:spPr>
        <a:xfrm>
          <a:off x="1485900" y="1447800"/>
          <a:ext cx="571500" cy="219075"/>
        </a:xfrm>
        <a:prstGeom prst="rect">
          <a:avLst/>
        </a:prstGeom>
        <a:noFill/>
        <a:ln w="9525" cmpd="sng">
          <a:noFill/>
        </a:ln>
      </xdr:spPr>
    </xdr:pic>
    <xdr:clientData/>
  </xdr:twoCellAnchor>
  <xdr:twoCellAnchor editAs="oneCell">
    <xdr:from>
      <xdr:col>3</xdr:col>
      <xdr:colOff>57150</xdr:colOff>
      <xdr:row>8</xdr:row>
      <xdr:rowOff>28575</xdr:rowOff>
    </xdr:from>
    <xdr:to>
      <xdr:col>3</xdr:col>
      <xdr:colOff>628650</xdr:colOff>
      <xdr:row>8</xdr:row>
      <xdr:rowOff>247650</xdr:rowOff>
    </xdr:to>
    <xdr:pic>
      <xdr:nvPicPr>
        <xdr:cNvPr id="7" name="Picture 7"/>
        <xdr:cNvPicPr preferRelativeResize="1">
          <a:picLocks noChangeAspect="1"/>
        </xdr:cNvPicPr>
      </xdr:nvPicPr>
      <xdr:blipFill>
        <a:blip r:embed="rId1"/>
        <a:stretch>
          <a:fillRect/>
        </a:stretch>
      </xdr:blipFill>
      <xdr:spPr>
        <a:xfrm>
          <a:off x="1485900" y="1943100"/>
          <a:ext cx="571500" cy="219075"/>
        </a:xfrm>
        <a:prstGeom prst="rect">
          <a:avLst/>
        </a:prstGeom>
        <a:noFill/>
        <a:ln w="9525" cmpd="sng">
          <a:noFill/>
        </a:ln>
      </xdr:spPr>
    </xdr:pic>
    <xdr:clientData/>
  </xdr:twoCellAnchor>
  <xdr:twoCellAnchor editAs="oneCell">
    <xdr:from>
      <xdr:col>3</xdr:col>
      <xdr:colOff>57150</xdr:colOff>
      <xdr:row>7</xdr:row>
      <xdr:rowOff>28575</xdr:rowOff>
    </xdr:from>
    <xdr:to>
      <xdr:col>3</xdr:col>
      <xdr:colOff>628650</xdr:colOff>
      <xdr:row>7</xdr:row>
      <xdr:rowOff>247650</xdr:rowOff>
    </xdr:to>
    <xdr:pic>
      <xdr:nvPicPr>
        <xdr:cNvPr id="8" name="Picture 8"/>
        <xdr:cNvPicPr preferRelativeResize="1">
          <a:picLocks noChangeAspect="1"/>
        </xdr:cNvPicPr>
      </xdr:nvPicPr>
      <xdr:blipFill>
        <a:blip r:embed="rId1"/>
        <a:stretch>
          <a:fillRect/>
        </a:stretch>
      </xdr:blipFill>
      <xdr:spPr>
        <a:xfrm>
          <a:off x="1485900" y="1695450"/>
          <a:ext cx="571500" cy="219075"/>
        </a:xfrm>
        <a:prstGeom prst="rect">
          <a:avLst/>
        </a:prstGeom>
        <a:noFill/>
        <a:ln w="9525" cmpd="sng">
          <a:noFill/>
        </a:ln>
      </xdr:spPr>
    </xdr:pic>
    <xdr:clientData/>
  </xdr:twoCellAnchor>
  <xdr:twoCellAnchor editAs="oneCell">
    <xdr:from>
      <xdr:col>3</xdr:col>
      <xdr:colOff>57150</xdr:colOff>
      <xdr:row>10</xdr:row>
      <xdr:rowOff>28575</xdr:rowOff>
    </xdr:from>
    <xdr:to>
      <xdr:col>3</xdr:col>
      <xdr:colOff>628650</xdr:colOff>
      <xdr:row>10</xdr:row>
      <xdr:rowOff>247650</xdr:rowOff>
    </xdr:to>
    <xdr:pic>
      <xdr:nvPicPr>
        <xdr:cNvPr id="9" name="Picture 9"/>
        <xdr:cNvPicPr preferRelativeResize="1">
          <a:picLocks noChangeAspect="1"/>
        </xdr:cNvPicPr>
      </xdr:nvPicPr>
      <xdr:blipFill>
        <a:blip r:embed="rId1"/>
        <a:stretch>
          <a:fillRect/>
        </a:stretch>
      </xdr:blipFill>
      <xdr:spPr>
        <a:xfrm>
          <a:off x="1485900" y="2438400"/>
          <a:ext cx="571500" cy="219075"/>
        </a:xfrm>
        <a:prstGeom prst="rect">
          <a:avLst/>
        </a:prstGeom>
        <a:noFill/>
        <a:ln w="9525" cmpd="sng">
          <a:noFill/>
        </a:ln>
      </xdr:spPr>
    </xdr:pic>
    <xdr:clientData/>
  </xdr:twoCellAnchor>
  <xdr:twoCellAnchor editAs="oneCell">
    <xdr:from>
      <xdr:col>3</xdr:col>
      <xdr:colOff>57150</xdr:colOff>
      <xdr:row>11</xdr:row>
      <xdr:rowOff>28575</xdr:rowOff>
    </xdr:from>
    <xdr:to>
      <xdr:col>3</xdr:col>
      <xdr:colOff>628650</xdr:colOff>
      <xdr:row>11</xdr:row>
      <xdr:rowOff>247650</xdr:rowOff>
    </xdr:to>
    <xdr:pic>
      <xdr:nvPicPr>
        <xdr:cNvPr id="10" name="Picture 10"/>
        <xdr:cNvPicPr preferRelativeResize="1">
          <a:picLocks noChangeAspect="1"/>
        </xdr:cNvPicPr>
      </xdr:nvPicPr>
      <xdr:blipFill>
        <a:blip r:embed="rId1"/>
        <a:stretch>
          <a:fillRect/>
        </a:stretch>
      </xdr:blipFill>
      <xdr:spPr>
        <a:xfrm>
          <a:off x="1485900" y="2686050"/>
          <a:ext cx="571500" cy="219075"/>
        </a:xfrm>
        <a:prstGeom prst="rect">
          <a:avLst/>
        </a:prstGeom>
        <a:noFill/>
        <a:ln w="9525" cmpd="sng">
          <a:noFill/>
        </a:ln>
      </xdr:spPr>
    </xdr:pic>
    <xdr:clientData/>
  </xdr:twoCellAnchor>
  <xdr:twoCellAnchor editAs="oneCell">
    <xdr:from>
      <xdr:col>3</xdr:col>
      <xdr:colOff>57150</xdr:colOff>
      <xdr:row>12</xdr:row>
      <xdr:rowOff>28575</xdr:rowOff>
    </xdr:from>
    <xdr:to>
      <xdr:col>3</xdr:col>
      <xdr:colOff>628650</xdr:colOff>
      <xdr:row>12</xdr:row>
      <xdr:rowOff>247650</xdr:rowOff>
    </xdr:to>
    <xdr:pic>
      <xdr:nvPicPr>
        <xdr:cNvPr id="11" name="Picture 11"/>
        <xdr:cNvPicPr preferRelativeResize="1">
          <a:picLocks noChangeAspect="1"/>
        </xdr:cNvPicPr>
      </xdr:nvPicPr>
      <xdr:blipFill>
        <a:blip r:embed="rId1"/>
        <a:stretch>
          <a:fillRect/>
        </a:stretch>
      </xdr:blipFill>
      <xdr:spPr>
        <a:xfrm>
          <a:off x="1485900" y="2933700"/>
          <a:ext cx="571500" cy="219075"/>
        </a:xfrm>
        <a:prstGeom prst="rect">
          <a:avLst/>
        </a:prstGeom>
        <a:noFill/>
        <a:ln w="9525" cmpd="sng">
          <a:noFill/>
        </a:ln>
      </xdr:spPr>
    </xdr:pic>
    <xdr:clientData/>
  </xdr:twoCellAnchor>
  <xdr:twoCellAnchor editAs="oneCell">
    <xdr:from>
      <xdr:col>3</xdr:col>
      <xdr:colOff>57150</xdr:colOff>
      <xdr:row>13</xdr:row>
      <xdr:rowOff>28575</xdr:rowOff>
    </xdr:from>
    <xdr:to>
      <xdr:col>3</xdr:col>
      <xdr:colOff>628650</xdr:colOff>
      <xdr:row>13</xdr:row>
      <xdr:rowOff>247650</xdr:rowOff>
    </xdr:to>
    <xdr:pic>
      <xdr:nvPicPr>
        <xdr:cNvPr id="12" name="Picture 12"/>
        <xdr:cNvPicPr preferRelativeResize="1">
          <a:picLocks noChangeAspect="1"/>
        </xdr:cNvPicPr>
      </xdr:nvPicPr>
      <xdr:blipFill>
        <a:blip r:embed="rId1"/>
        <a:stretch>
          <a:fillRect/>
        </a:stretch>
      </xdr:blipFill>
      <xdr:spPr>
        <a:xfrm>
          <a:off x="1485900" y="3181350"/>
          <a:ext cx="571500" cy="219075"/>
        </a:xfrm>
        <a:prstGeom prst="rect">
          <a:avLst/>
        </a:prstGeom>
        <a:noFill/>
        <a:ln w="9525" cmpd="sng">
          <a:noFill/>
        </a:ln>
      </xdr:spPr>
    </xdr:pic>
    <xdr:clientData/>
  </xdr:twoCellAnchor>
  <xdr:twoCellAnchor editAs="oneCell">
    <xdr:from>
      <xdr:col>3</xdr:col>
      <xdr:colOff>57150</xdr:colOff>
      <xdr:row>15</xdr:row>
      <xdr:rowOff>28575</xdr:rowOff>
    </xdr:from>
    <xdr:to>
      <xdr:col>3</xdr:col>
      <xdr:colOff>628650</xdr:colOff>
      <xdr:row>15</xdr:row>
      <xdr:rowOff>247650</xdr:rowOff>
    </xdr:to>
    <xdr:pic>
      <xdr:nvPicPr>
        <xdr:cNvPr id="13" name="Picture 13"/>
        <xdr:cNvPicPr preferRelativeResize="1">
          <a:picLocks noChangeAspect="1"/>
        </xdr:cNvPicPr>
      </xdr:nvPicPr>
      <xdr:blipFill>
        <a:blip r:embed="rId1"/>
        <a:stretch>
          <a:fillRect/>
        </a:stretch>
      </xdr:blipFill>
      <xdr:spPr>
        <a:xfrm>
          <a:off x="1485900" y="3676650"/>
          <a:ext cx="571500" cy="219075"/>
        </a:xfrm>
        <a:prstGeom prst="rect">
          <a:avLst/>
        </a:prstGeom>
        <a:noFill/>
        <a:ln w="9525" cmpd="sng">
          <a:noFill/>
        </a:ln>
      </xdr:spPr>
    </xdr:pic>
    <xdr:clientData/>
  </xdr:twoCellAnchor>
  <xdr:twoCellAnchor editAs="oneCell">
    <xdr:from>
      <xdr:col>3</xdr:col>
      <xdr:colOff>57150</xdr:colOff>
      <xdr:row>14</xdr:row>
      <xdr:rowOff>28575</xdr:rowOff>
    </xdr:from>
    <xdr:to>
      <xdr:col>3</xdr:col>
      <xdr:colOff>628650</xdr:colOff>
      <xdr:row>14</xdr:row>
      <xdr:rowOff>247650</xdr:rowOff>
    </xdr:to>
    <xdr:pic>
      <xdr:nvPicPr>
        <xdr:cNvPr id="14" name="Picture 14"/>
        <xdr:cNvPicPr preferRelativeResize="1">
          <a:picLocks noChangeAspect="1"/>
        </xdr:cNvPicPr>
      </xdr:nvPicPr>
      <xdr:blipFill>
        <a:blip r:embed="rId1"/>
        <a:stretch>
          <a:fillRect/>
        </a:stretch>
      </xdr:blipFill>
      <xdr:spPr>
        <a:xfrm>
          <a:off x="1485900" y="3429000"/>
          <a:ext cx="571500" cy="219075"/>
        </a:xfrm>
        <a:prstGeom prst="rect">
          <a:avLst/>
        </a:prstGeom>
        <a:noFill/>
        <a:ln w="9525" cmpd="sng">
          <a:noFill/>
        </a:ln>
      </xdr:spPr>
    </xdr:pic>
    <xdr:clientData/>
  </xdr:twoCellAnchor>
  <xdr:twoCellAnchor editAs="oneCell">
    <xdr:from>
      <xdr:col>3</xdr:col>
      <xdr:colOff>57150</xdr:colOff>
      <xdr:row>16</xdr:row>
      <xdr:rowOff>28575</xdr:rowOff>
    </xdr:from>
    <xdr:to>
      <xdr:col>3</xdr:col>
      <xdr:colOff>628650</xdr:colOff>
      <xdr:row>16</xdr:row>
      <xdr:rowOff>247650</xdr:rowOff>
    </xdr:to>
    <xdr:pic>
      <xdr:nvPicPr>
        <xdr:cNvPr id="15" name="Picture 15"/>
        <xdr:cNvPicPr preferRelativeResize="1">
          <a:picLocks noChangeAspect="1"/>
        </xdr:cNvPicPr>
      </xdr:nvPicPr>
      <xdr:blipFill>
        <a:blip r:embed="rId1"/>
        <a:stretch>
          <a:fillRect/>
        </a:stretch>
      </xdr:blipFill>
      <xdr:spPr>
        <a:xfrm>
          <a:off x="1485900" y="3924300"/>
          <a:ext cx="571500" cy="219075"/>
        </a:xfrm>
        <a:prstGeom prst="rect">
          <a:avLst/>
        </a:prstGeom>
        <a:noFill/>
        <a:ln w="9525" cmpd="sng">
          <a:noFill/>
        </a:ln>
      </xdr:spPr>
    </xdr:pic>
    <xdr:clientData/>
  </xdr:twoCellAnchor>
  <xdr:twoCellAnchor editAs="oneCell">
    <xdr:from>
      <xdr:col>3</xdr:col>
      <xdr:colOff>38100</xdr:colOff>
      <xdr:row>18</xdr:row>
      <xdr:rowOff>38100</xdr:rowOff>
    </xdr:from>
    <xdr:to>
      <xdr:col>3</xdr:col>
      <xdr:colOff>657225</xdr:colOff>
      <xdr:row>18</xdr:row>
      <xdr:rowOff>238125</xdr:rowOff>
    </xdr:to>
    <xdr:pic>
      <xdr:nvPicPr>
        <xdr:cNvPr id="16" name="Picture 16"/>
        <xdr:cNvPicPr preferRelativeResize="1">
          <a:picLocks noChangeAspect="1"/>
        </xdr:cNvPicPr>
      </xdr:nvPicPr>
      <xdr:blipFill>
        <a:blip r:embed="rId2"/>
        <a:stretch>
          <a:fillRect/>
        </a:stretch>
      </xdr:blipFill>
      <xdr:spPr>
        <a:xfrm>
          <a:off x="1466850" y="4429125"/>
          <a:ext cx="619125" cy="200025"/>
        </a:xfrm>
        <a:prstGeom prst="rect">
          <a:avLst/>
        </a:prstGeom>
        <a:noFill/>
        <a:ln w="9525" cmpd="sng">
          <a:noFill/>
        </a:ln>
      </xdr:spPr>
    </xdr:pic>
    <xdr:clientData/>
  </xdr:twoCellAnchor>
  <xdr:twoCellAnchor editAs="oneCell">
    <xdr:from>
      <xdr:col>3</xdr:col>
      <xdr:colOff>38100</xdr:colOff>
      <xdr:row>20</xdr:row>
      <xdr:rowOff>38100</xdr:rowOff>
    </xdr:from>
    <xdr:to>
      <xdr:col>3</xdr:col>
      <xdr:colOff>657225</xdr:colOff>
      <xdr:row>20</xdr:row>
      <xdr:rowOff>238125</xdr:rowOff>
    </xdr:to>
    <xdr:pic>
      <xdr:nvPicPr>
        <xdr:cNvPr id="17" name="Picture 17"/>
        <xdr:cNvPicPr preferRelativeResize="1">
          <a:picLocks noChangeAspect="1"/>
        </xdr:cNvPicPr>
      </xdr:nvPicPr>
      <xdr:blipFill>
        <a:blip r:embed="rId2"/>
        <a:stretch>
          <a:fillRect/>
        </a:stretch>
      </xdr:blipFill>
      <xdr:spPr>
        <a:xfrm>
          <a:off x="1466850" y="4924425"/>
          <a:ext cx="619125" cy="200025"/>
        </a:xfrm>
        <a:prstGeom prst="rect">
          <a:avLst/>
        </a:prstGeom>
        <a:noFill/>
        <a:ln w="9525" cmpd="sng">
          <a:noFill/>
        </a:ln>
      </xdr:spPr>
    </xdr:pic>
    <xdr:clientData/>
  </xdr:twoCellAnchor>
  <xdr:twoCellAnchor editAs="oneCell">
    <xdr:from>
      <xdr:col>3</xdr:col>
      <xdr:colOff>38100</xdr:colOff>
      <xdr:row>19</xdr:row>
      <xdr:rowOff>38100</xdr:rowOff>
    </xdr:from>
    <xdr:to>
      <xdr:col>3</xdr:col>
      <xdr:colOff>657225</xdr:colOff>
      <xdr:row>19</xdr:row>
      <xdr:rowOff>238125</xdr:rowOff>
    </xdr:to>
    <xdr:pic>
      <xdr:nvPicPr>
        <xdr:cNvPr id="18" name="Picture 18"/>
        <xdr:cNvPicPr preferRelativeResize="1">
          <a:picLocks noChangeAspect="1"/>
        </xdr:cNvPicPr>
      </xdr:nvPicPr>
      <xdr:blipFill>
        <a:blip r:embed="rId2"/>
        <a:stretch>
          <a:fillRect/>
        </a:stretch>
      </xdr:blipFill>
      <xdr:spPr>
        <a:xfrm>
          <a:off x="1466850" y="4676775"/>
          <a:ext cx="619125" cy="200025"/>
        </a:xfrm>
        <a:prstGeom prst="rect">
          <a:avLst/>
        </a:prstGeom>
        <a:noFill/>
        <a:ln w="9525" cmpd="sng">
          <a:noFill/>
        </a:ln>
      </xdr:spPr>
    </xdr:pic>
    <xdr:clientData/>
  </xdr:twoCellAnchor>
  <xdr:twoCellAnchor editAs="oneCell">
    <xdr:from>
      <xdr:col>3</xdr:col>
      <xdr:colOff>57150</xdr:colOff>
      <xdr:row>21</xdr:row>
      <xdr:rowOff>28575</xdr:rowOff>
    </xdr:from>
    <xdr:to>
      <xdr:col>3</xdr:col>
      <xdr:colOff>628650</xdr:colOff>
      <xdr:row>21</xdr:row>
      <xdr:rowOff>247650</xdr:rowOff>
    </xdr:to>
    <xdr:pic>
      <xdr:nvPicPr>
        <xdr:cNvPr id="19" name="Picture 19"/>
        <xdr:cNvPicPr preferRelativeResize="1">
          <a:picLocks noChangeAspect="1"/>
        </xdr:cNvPicPr>
      </xdr:nvPicPr>
      <xdr:blipFill>
        <a:blip r:embed="rId1"/>
        <a:stretch>
          <a:fillRect/>
        </a:stretch>
      </xdr:blipFill>
      <xdr:spPr>
        <a:xfrm>
          <a:off x="1485900" y="5162550"/>
          <a:ext cx="571500" cy="219075"/>
        </a:xfrm>
        <a:prstGeom prst="rect">
          <a:avLst/>
        </a:prstGeom>
        <a:noFill/>
        <a:ln w="9525" cmpd="sng">
          <a:noFill/>
        </a:ln>
      </xdr:spPr>
    </xdr:pic>
    <xdr:clientData/>
  </xdr:twoCellAnchor>
  <xdr:twoCellAnchor editAs="oneCell">
    <xdr:from>
      <xdr:col>3</xdr:col>
      <xdr:colOff>57150</xdr:colOff>
      <xdr:row>22</xdr:row>
      <xdr:rowOff>38100</xdr:rowOff>
    </xdr:from>
    <xdr:to>
      <xdr:col>3</xdr:col>
      <xdr:colOff>609600</xdr:colOff>
      <xdr:row>22</xdr:row>
      <xdr:rowOff>238125</xdr:rowOff>
    </xdr:to>
    <xdr:pic>
      <xdr:nvPicPr>
        <xdr:cNvPr id="20" name="Picture 20"/>
        <xdr:cNvPicPr preferRelativeResize="1">
          <a:picLocks noChangeAspect="1"/>
        </xdr:cNvPicPr>
      </xdr:nvPicPr>
      <xdr:blipFill>
        <a:blip r:embed="rId1"/>
        <a:stretch>
          <a:fillRect/>
        </a:stretch>
      </xdr:blipFill>
      <xdr:spPr>
        <a:xfrm>
          <a:off x="1485900" y="5419725"/>
          <a:ext cx="552450"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1"/>
  <dimension ref="A1:A53"/>
  <sheetViews>
    <sheetView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2" t="s">
        <v>81</v>
      </c>
    </row>
    <row r="3" ht="12.75" customHeight="1">
      <c r="A3" s="73" t="s">
        <v>39</v>
      </c>
    </row>
    <row r="4" ht="26.25">
      <c r="A4" s="73" t="s">
        <v>83</v>
      </c>
    </row>
    <row r="5" ht="12.75" customHeight="1">
      <c r="A5" s="73" t="s">
        <v>39</v>
      </c>
    </row>
    <row r="6" ht="12.75">
      <c r="A6" s="74" t="s">
        <v>76</v>
      </c>
    </row>
    <row r="7" ht="12.75">
      <c r="A7" s="74"/>
    </row>
    <row r="8" ht="12.75">
      <c r="A8" s="75" t="s">
        <v>71</v>
      </c>
    </row>
    <row r="9" ht="26.25">
      <c r="A9" s="75" t="s">
        <v>80</v>
      </c>
    </row>
    <row r="10" ht="39">
      <c r="A10" s="75" t="s">
        <v>101</v>
      </c>
    </row>
    <row r="11" ht="26.25">
      <c r="A11" s="75" t="s">
        <v>77</v>
      </c>
    </row>
    <row r="12" ht="12.75">
      <c r="A12" s="75" t="s">
        <v>78</v>
      </c>
    </row>
    <row r="13" ht="12.75">
      <c r="A13" s="75"/>
    </row>
    <row r="14" ht="12.75">
      <c r="A14" s="74" t="s">
        <v>84</v>
      </c>
    </row>
    <row r="15" ht="12.75">
      <c r="A15" s="74"/>
    </row>
    <row r="16" ht="12.75">
      <c r="A16" s="73" t="s">
        <v>40</v>
      </c>
    </row>
    <row r="17" ht="12.75">
      <c r="A17" s="73" t="s">
        <v>66</v>
      </c>
    </row>
    <row r="18" ht="12.75">
      <c r="A18" s="73" t="s">
        <v>65</v>
      </c>
    </row>
    <row r="19" ht="12.75">
      <c r="A19" s="75"/>
    </row>
    <row r="20" ht="12.75" customHeight="1">
      <c r="A20" s="71" t="s">
        <v>79</v>
      </c>
    </row>
    <row r="21" ht="12.75">
      <c r="A21" s="73"/>
    </row>
    <row r="22" ht="12.75" customHeight="1">
      <c r="A22" s="73" t="s">
        <v>85</v>
      </c>
    </row>
    <row r="23" ht="29.25" customHeight="1">
      <c r="A23" s="73" t="s">
        <v>86</v>
      </c>
    </row>
    <row r="24" ht="25.5" customHeight="1">
      <c r="A24" s="73" t="s">
        <v>96</v>
      </c>
    </row>
    <row r="25" ht="25.5" customHeight="1">
      <c r="A25" s="73" t="s">
        <v>67</v>
      </c>
    </row>
    <row r="26" ht="25.5" customHeight="1">
      <c r="A26" s="73" t="s">
        <v>63</v>
      </c>
    </row>
    <row r="27" ht="39">
      <c r="A27" s="73" t="s">
        <v>87</v>
      </c>
    </row>
    <row r="28" ht="12.75" customHeight="1">
      <c r="A28" s="73" t="s">
        <v>69</v>
      </c>
    </row>
    <row r="29" ht="12.75">
      <c r="A29" s="73"/>
    </row>
    <row r="30" ht="12.75" customHeight="1">
      <c r="A30" s="71" t="s">
        <v>41</v>
      </c>
    </row>
    <row r="31" ht="12.75">
      <c r="A31" s="73"/>
    </row>
    <row r="32" ht="25.5" customHeight="1">
      <c r="A32" s="73" t="s">
        <v>42</v>
      </c>
    </row>
    <row r="33" ht="25.5" customHeight="1">
      <c r="A33" s="73" t="s">
        <v>91</v>
      </c>
    </row>
    <row r="34" ht="12.75" customHeight="1">
      <c r="A34" s="73" t="s">
        <v>43</v>
      </c>
    </row>
    <row r="35" ht="60.75" customHeight="1">
      <c r="A35" s="73" t="s">
        <v>92</v>
      </c>
    </row>
    <row r="36" ht="25.5" customHeight="1">
      <c r="A36" s="73" t="s">
        <v>44</v>
      </c>
    </row>
    <row r="37" ht="12.75">
      <c r="A37" s="73"/>
    </row>
    <row r="38" ht="12.75" customHeight="1">
      <c r="A38" s="71" t="s">
        <v>68</v>
      </c>
    </row>
    <row r="39" ht="12.75">
      <c r="A39" s="73"/>
    </row>
    <row r="40" ht="38.25" customHeight="1">
      <c r="A40" s="73" t="s">
        <v>88</v>
      </c>
    </row>
    <row r="41" ht="12.75" customHeight="1">
      <c r="A41" s="73" t="s">
        <v>70</v>
      </c>
    </row>
    <row r="42" ht="36.75" customHeight="1">
      <c r="A42" s="73" t="s">
        <v>89</v>
      </c>
    </row>
    <row r="43" ht="12.75" customHeight="1">
      <c r="A43" s="73" t="s">
        <v>45</v>
      </c>
    </row>
    <row r="44" ht="12.75" customHeight="1">
      <c r="A44" s="73" t="s">
        <v>90</v>
      </c>
    </row>
    <row r="45" ht="25.5" customHeight="1">
      <c r="A45" s="73" t="s">
        <v>64</v>
      </c>
    </row>
    <row r="46" ht="39" customHeight="1">
      <c r="A46" s="73" t="s">
        <v>46</v>
      </c>
    </row>
    <row r="47" ht="12.75">
      <c r="A47" s="73"/>
    </row>
    <row r="48" ht="12.75" customHeight="1">
      <c r="A48" s="71" t="s">
        <v>47</v>
      </c>
    </row>
    <row r="49" ht="12.75">
      <c r="A49" s="73"/>
    </row>
    <row r="50" ht="15.75" customHeight="1">
      <c r="A50" s="73" t="s">
        <v>94</v>
      </c>
    </row>
    <row r="51" ht="12.75">
      <c r="A51" s="73" t="s">
        <v>95</v>
      </c>
    </row>
    <row r="52" ht="26.25">
      <c r="A52" s="73" t="s">
        <v>93</v>
      </c>
    </row>
    <row r="53" ht="12.75">
      <c r="A53" s="73"/>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83"/>
      <c r="G3" s="84"/>
      <c r="H3" s="86"/>
      <c r="I3" s="87"/>
      <c r="J3" s="79"/>
      <c r="K3" s="78"/>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85" t="s">
        <v>8</v>
      </c>
      <c r="G4" s="85" t="s">
        <v>9</v>
      </c>
      <c r="H4" s="88" t="s">
        <v>8</v>
      </c>
      <c r="I4" s="88" t="s">
        <v>9</v>
      </c>
      <c r="J4" s="80" t="s">
        <v>8</v>
      </c>
      <c r="K4" s="80"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t="s">
        <v>120</v>
      </c>
      <c r="C5" s="18"/>
      <c r="D5" s="11">
        <v>19.15</v>
      </c>
      <c r="E5" s="11">
        <v>9.4</v>
      </c>
      <c r="F5" s="11">
        <v>17.9</v>
      </c>
      <c r="G5" s="11">
        <v>9.94</v>
      </c>
      <c r="H5" s="11">
        <v>16.95</v>
      </c>
      <c r="I5" s="11">
        <v>9.8</v>
      </c>
      <c r="J5" s="11">
        <v>17.65</v>
      </c>
      <c r="K5" s="11">
        <v>9.64</v>
      </c>
      <c r="L5" s="55">
        <f aca="true" t="shared" si="0" ref="L5:L24">SUM(D5,F5,H5,J5)</f>
        <v>71.65</v>
      </c>
      <c r="M5" s="56">
        <f aca="true" t="shared" si="1" ref="M5:M24">IF(COUNT(D5,F5,H5,J5)=4,MINA(D5,F5,H5,J5),0)</f>
        <v>16.95</v>
      </c>
      <c r="N5" s="56">
        <f aca="true" t="shared" si="2" ref="N5:N24">SUM(L5-M5)</f>
        <v>54.7</v>
      </c>
      <c r="O5" s="56">
        <f aca="true" t="shared" si="3" ref="O5:O24">MAX(D5,F5,H5,J5)</f>
        <v>19.15</v>
      </c>
      <c r="P5" s="56">
        <f aca="true" t="shared" si="4" ref="P5:P24">MIN(E5,G5,I5,K5)</f>
        <v>9.4</v>
      </c>
      <c r="Q5" s="56"/>
      <c r="R5" s="56"/>
      <c r="S5" s="55">
        <v>0</v>
      </c>
      <c r="T5" s="56"/>
      <c r="U5" s="56">
        <f aca="true" t="shared" si="5" ref="U5:U24">MAX(O5,S5)</f>
        <v>19.15</v>
      </c>
      <c r="V5" s="56">
        <f aca="true" t="shared" si="6" ref="V5:V24">MIN(P5,T5)</f>
        <v>9.4</v>
      </c>
      <c r="W5" s="57">
        <f>IF(V5&lt;&gt;0,SUM($X$3/V5*12),"")</f>
        <v>111.06382978723404</v>
      </c>
      <c r="X5" s="57">
        <f>IF(V5&lt;&gt;0,SUM(3600/V5*$X$3/5280),"")</f>
        <v>6.310444874274661</v>
      </c>
    </row>
    <row r="6" spans="1:24" ht="15" thickBot="1">
      <c r="A6" s="66"/>
      <c r="B6" t="s">
        <v>110</v>
      </c>
      <c r="C6" s="15"/>
      <c r="D6" s="11">
        <v>18.1</v>
      </c>
      <c r="E6" s="11">
        <v>9.95</v>
      </c>
      <c r="F6" s="11">
        <v>17.15</v>
      </c>
      <c r="G6" s="11">
        <v>10.68</v>
      </c>
      <c r="H6" s="11">
        <v>18</v>
      </c>
      <c r="I6" s="11">
        <v>9.9</v>
      </c>
      <c r="J6" s="11">
        <v>18.05</v>
      </c>
      <c r="K6" s="11">
        <v>9.57</v>
      </c>
      <c r="L6" s="55">
        <f t="shared" si="0"/>
        <v>71.3</v>
      </c>
      <c r="M6" s="56">
        <f t="shared" si="1"/>
        <v>17.15</v>
      </c>
      <c r="N6" s="56">
        <f t="shared" si="2"/>
        <v>54.15</v>
      </c>
      <c r="O6" s="56">
        <f t="shared" si="3"/>
        <v>18.1</v>
      </c>
      <c r="P6" s="56">
        <f t="shared" si="4"/>
        <v>9.57</v>
      </c>
      <c r="Q6" s="56"/>
      <c r="R6" s="56"/>
      <c r="S6" s="55">
        <v>0</v>
      </c>
      <c r="T6" s="56"/>
      <c r="U6" s="56">
        <f t="shared" si="5"/>
        <v>18.1</v>
      </c>
      <c r="V6" s="56">
        <f t="shared" si="6"/>
        <v>9.57</v>
      </c>
      <c r="W6" s="57">
        <f aca="true" t="shared" si="7" ref="W6:W24">IF(V6&lt;&gt;0,SUM($X$3/V6*12),"")</f>
        <v>109.09090909090908</v>
      </c>
      <c r="X6" s="57">
        <f aca="true" t="shared" si="8" ref="X6:X24">IF(V6&lt;&gt;0,SUM(3600/V6*$X$3/5280),"")</f>
        <v>6.198347107438017</v>
      </c>
    </row>
    <row r="7" spans="1:24" ht="15" thickBot="1">
      <c r="A7" s="66"/>
      <c r="B7" t="s">
        <v>119</v>
      </c>
      <c r="C7" s="15"/>
      <c r="D7" s="11">
        <v>14.3</v>
      </c>
      <c r="E7" s="11">
        <v>9.31</v>
      </c>
      <c r="F7" s="11">
        <v>18.55</v>
      </c>
      <c r="G7" s="11">
        <v>9.83</v>
      </c>
      <c r="H7" s="11">
        <v>17.05</v>
      </c>
      <c r="I7" s="11">
        <v>9.26</v>
      </c>
      <c r="J7" s="11">
        <v>17.55</v>
      </c>
      <c r="K7" s="11">
        <v>9.93</v>
      </c>
      <c r="L7" s="55">
        <f t="shared" si="0"/>
        <v>67.45</v>
      </c>
      <c r="M7" s="56">
        <f t="shared" si="1"/>
        <v>14.3</v>
      </c>
      <c r="N7" s="56">
        <f t="shared" si="2"/>
        <v>53.150000000000006</v>
      </c>
      <c r="O7" s="56">
        <f t="shared" si="3"/>
        <v>18.55</v>
      </c>
      <c r="P7" s="56">
        <f t="shared" si="4"/>
        <v>9.26</v>
      </c>
      <c r="Q7" s="56"/>
      <c r="R7" s="56"/>
      <c r="S7" s="55">
        <v>0</v>
      </c>
      <c r="T7" s="56"/>
      <c r="U7" s="56">
        <f t="shared" si="5"/>
        <v>18.55</v>
      </c>
      <c r="V7" s="56">
        <f t="shared" si="6"/>
        <v>9.26</v>
      </c>
      <c r="W7" s="57">
        <f t="shared" si="7"/>
        <v>112.74298056155509</v>
      </c>
      <c r="X7" s="57">
        <f t="shared" si="8"/>
        <v>6.405851168270176</v>
      </c>
    </row>
    <row r="8" spans="1:24" ht="15" thickBot="1">
      <c r="A8" s="66"/>
      <c r="B8" t="s">
        <v>117</v>
      </c>
      <c r="C8" s="15"/>
      <c r="D8" s="11">
        <v>17.25</v>
      </c>
      <c r="E8" s="11">
        <v>9.39</v>
      </c>
      <c r="F8" s="11">
        <v>16.6</v>
      </c>
      <c r="G8" s="11">
        <v>10.16</v>
      </c>
      <c r="H8" s="11">
        <v>16.95</v>
      </c>
      <c r="I8" s="11">
        <v>9.39</v>
      </c>
      <c r="J8" s="11">
        <v>15.45</v>
      </c>
      <c r="K8" s="11">
        <v>9.96</v>
      </c>
      <c r="L8" s="55">
        <f t="shared" si="0"/>
        <v>66.25</v>
      </c>
      <c r="M8" s="56">
        <f t="shared" si="1"/>
        <v>15.45</v>
      </c>
      <c r="N8" s="56">
        <f t="shared" si="2"/>
        <v>50.8</v>
      </c>
      <c r="O8" s="56">
        <f t="shared" si="3"/>
        <v>17.25</v>
      </c>
      <c r="P8" s="56">
        <f t="shared" si="4"/>
        <v>9.39</v>
      </c>
      <c r="Q8" s="56"/>
      <c r="R8" s="56"/>
      <c r="S8" s="55">
        <v>0</v>
      </c>
      <c r="T8" s="56"/>
      <c r="U8" s="56">
        <f t="shared" si="5"/>
        <v>17.25</v>
      </c>
      <c r="V8" s="56">
        <f t="shared" si="6"/>
        <v>9.39</v>
      </c>
      <c r="W8" s="57">
        <f t="shared" si="7"/>
        <v>111.18210862619807</v>
      </c>
      <c r="X8" s="57">
        <f t="shared" si="8"/>
        <v>6.317165262852163</v>
      </c>
    </row>
    <row r="9" spans="1:24" ht="15" thickBot="1">
      <c r="A9" s="66"/>
      <c r="B9" t="s">
        <v>118</v>
      </c>
      <c r="C9" s="15"/>
      <c r="D9" s="11">
        <v>17.15</v>
      </c>
      <c r="E9" s="11">
        <v>10.68</v>
      </c>
      <c r="F9" s="11">
        <v>17.05</v>
      </c>
      <c r="G9" s="11">
        <v>10.23</v>
      </c>
      <c r="H9" s="11">
        <v>0</v>
      </c>
      <c r="I9" s="11">
        <v>0</v>
      </c>
      <c r="J9" s="11">
        <v>16.35</v>
      </c>
      <c r="K9" s="11">
        <v>10.99</v>
      </c>
      <c r="L9" s="55">
        <f t="shared" si="0"/>
        <v>50.550000000000004</v>
      </c>
      <c r="M9" s="56">
        <f t="shared" si="1"/>
        <v>0</v>
      </c>
      <c r="N9" s="56">
        <f t="shared" si="2"/>
        <v>50.550000000000004</v>
      </c>
      <c r="O9" s="56">
        <f t="shared" si="3"/>
        <v>17.15</v>
      </c>
      <c r="P9" s="56">
        <f t="shared" si="4"/>
        <v>0</v>
      </c>
      <c r="Q9" s="56"/>
      <c r="R9" s="56"/>
      <c r="S9" s="55">
        <v>0</v>
      </c>
      <c r="T9" s="56"/>
      <c r="U9" s="56">
        <f t="shared" si="5"/>
        <v>17.15</v>
      </c>
      <c r="V9" s="56">
        <f t="shared" si="6"/>
        <v>0</v>
      </c>
      <c r="W9" s="57">
        <f t="shared" si="7"/>
      </c>
      <c r="X9" s="57">
        <f t="shared" si="8"/>
      </c>
    </row>
    <row r="10" spans="1:24" ht="15" thickBot="1">
      <c r="A10" s="66"/>
      <c r="B10" t="s">
        <v>116</v>
      </c>
      <c r="C10" s="15"/>
      <c r="D10" s="11">
        <v>18.35</v>
      </c>
      <c r="E10" s="11">
        <v>9.71</v>
      </c>
      <c r="F10" s="11">
        <v>16.45</v>
      </c>
      <c r="G10" s="11">
        <v>10.42</v>
      </c>
      <c r="H10" s="11">
        <v>15.7</v>
      </c>
      <c r="I10" s="11">
        <v>10.59</v>
      </c>
      <c r="J10" s="11">
        <v>15.45</v>
      </c>
      <c r="K10" s="11">
        <v>11.47</v>
      </c>
      <c r="L10" s="55">
        <f t="shared" si="0"/>
        <v>65.95</v>
      </c>
      <c r="M10" s="56">
        <f t="shared" si="1"/>
        <v>15.45</v>
      </c>
      <c r="N10" s="56">
        <f t="shared" si="2"/>
        <v>50.5</v>
      </c>
      <c r="O10" s="56">
        <f t="shared" si="3"/>
        <v>18.35</v>
      </c>
      <c r="P10" s="56">
        <f t="shared" si="4"/>
        <v>9.71</v>
      </c>
      <c r="Q10" s="56"/>
      <c r="R10" s="56"/>
      <c r="S10" s="55">
        <v>0</v>
      </c>
      <c r="T10" s="56"/>
      <c r="U10" s="56">
        <f t="shared" si="5"/>
        <v>18.35</v>
      </c>
      <c r="V10" s="56">
        <f t="shared" si="6"/>
        <v>9.71</v>
      </c>
      <c r="W10" s="57">
        <f t="shared" si="7"/>
        <v>107.51802265705456</v>
      </c>
      <c r="X10" s="57">
        <f t="shared" si="8"/>
        <v>6.108978560059919</v>
      </c>
    </row>
    <row r="11" spans="1:24" ht="15" thickBot="1">
      <c r="A11" s="66"/>
      <c r="B11" t="s">
        <v>114</v>
      </c>
      <c r="C11" s="15"/>
      <c r="D11" s="11">
        <v>17.55</v>
      </c>
      <c r="E11" s="11">
        <v>10</v>
      </c>
      <c r="F11" s="11">
        <v>15.55</v>
      </c>
      <c r="G11" s="11">
        <v>10.63</v>
      </c>
      <c r="H11" s="11">
        <v>14.5</v>
      </c>
      <c r="I11" s="11">
        <v>10.79</v>
      </c>
      <c r="J11" s="11">
        <v>16.9</v>
      </c>
      <c r="K11" s="11">
        <v>10.36</v>
      </c>
      <c r="L11" s="55">
        <f t="shared" si="0"/>
        <v>64.5</v>
      </c>
      <c r="M11" s="56">
        <f t="shared" si="1"/>
        <v>14.5</v>
      </c>
      <c r="N11" s="56">
        <f t="shared" si="2"/>
        <v>50</v>
      </c>
      <c r="O11" s="56">
        <f t="shared" si="3"/>
        <v>17.55</v>
      </c>
      <c r="P11" s="56">
        <f t="shared" si="4"/>
        <v>10</v>
      </c>
      <c r="Q11" s="56"/>
      <c r="R11" s="56"/>
      <c r="S11" s="55">
        <v>0</v>
      </c>
      <c r="T11" s="56"/>
      <c r="U11" s="56">
        <f t="shared" si="5"/>
        <v>17.55</v>
      </c>
      <c r="V11" s="56">
        <f t="shared" si="6"/>
        <v>10</v>
      </c>
      <c r="W11" s="57">
        <f t="shared" si="7"/>
        <v>104.39999999999999</v>
      </c>
      <c r="X11" s="57">
        <f t="shared" si="8"/>
        <v>5.931818181818182</v>
      </c>
    </row>
    <row r="12" spans="1:24" ht="15" thickBot="1">
      <c r="A12" s="66"/>
      <c r="B12" t="s">
        <v>115</v>
      </c>
      <c r="C12" s="15"/>
      <c r="D12" s="11">
        <v>16.45</v>
      </c>
      <c r="E12" s="11">
        <v>10.63</v>
      </c>
      <c r="F12" s="11">
        <v>16.1</v>
      </c>
      <c r="G12" s="11">
        <v>10.85</v>
      </c>
      <c r="H12" s="11">
        <v>17.4</v>
      </c>
      <c r="I12" s="11">
        <v>10.38</v>
      </c>
      <c r="J12" s="11">
        <v>0</v>
      </c>
      <c r="K12" s="11">
        <v>0</v>
      </c>
      <c r="L12" s="55">
        <f t="shared" si="0"/>
        <v>49.949999999999996</v>
      </c>
      <c r="M12" s="56">
        <f t="shared" si="1"/>
        <v>0</v>
      </c>
      <c r="N12" s="56">
        <f t="shared" si="2"/>
        <v>49.949999999999996</v>
      </c>
      <c r="O12" s="56">
        <f t="shared" si="3"/>
        <v>17.4</v>
      </c>
      <c r="P12" s="56">
        <f t="shared" si="4"/>
        <v>0</v>
      </c>
      <c r="Q12" s="56"/>
      <c r="R12" s="56"/>
      <c r="S12" s="55">
        <v>0</v>
      </c>
      <c r="T12" s="56"/>
      <c r="U12" s="56">
        <f t="shared" si="5"/>
        <v>17.4</v>
      </c>
      <c r="V12" s="56">
        <f t="shared" si="6"/>
        <v>0</v>
      </c>
      <c r="W12" s="57">
        <f t="shared" si="7"/>
      </c>
      <c r="X12" s="57">
        <f t="shared" si="8"/>
      </c>
    </row>
    <row r="13" spans="1:24" ht="15" thickBot="1">
      <c r="A13" s="66"/>
      <c r="B13" t="s">
        <v>107</v>
      </c>
      <c r="C13" s="15"/>
      <c r="D13" s="11">
        <v>17.15</v>
      </c>
      <c r="E13" s="11">
        <v>9.96</v>
      </c>
      <c r="F13" s="11">
        <v>16.3</v>
      </c>
      <c r="G13" s="11">
        <v>10.42</v>
      </c>
      <c r="H13" s="11">
        <v>16</v>
      </c>
      <c r="I13" s="11">
        <v>10.36</v>
      </c>
      <c r="J13" s="11">
        <v>15.55</v>
      </c>
      <c r="K13" s="11">
        <v>10.53</v>
      </c>
      <c r="L13" s="55">
        <f t="shared" si="0"/>
        <v>65</v>
      </c>
      <c r="M13" s="56">
        <f t="shared" si="1"/>
        <v>15.55</v>
      </c>
      <c r="N13" s="56">
        <f t="shared" si="2"/>
        <v>49.45</v>
      </c>
      <c r="O13" s="56">
        <f t="shared" si="3"/>
        <v>17.15</v>
      </c>
      <c r="P13" s="56">
        <f t="shared" si="4"/>
        <v>9.96</v>
      </c>
      <c r="Q13" s="56"/>
      <c r="R13" s="56"/>
      <c r="S13" s="55">
        <v>0</v>
      </c>
      <c r="T13" s="56"/>
      <c r="U13" s="56">
        <f t="shared" si="5"/>
        <v>17.15</v>
      </c>
      <c r="V13" s="56">
        <f t="shared" si="6"/>
        <v>9.96</v>
      </c>
      <c r="W13" s="57">
        <f t="shared" si="7"/>
        <v>104.81927710843371</v>
      </c>
      <c r="X13" s="57">
        <f t="shared" si="8"/>
        <v>5.955640744797371</v>
      </c>
    </row>
    <row r="14" spans="1:24" ht="15" thickBot="1">
      <c r="A14" s="66"/>
      <c r="B14" t="s">
        <v>104</v>
      </c>
      <c r="C14" s="15"/>
      <c r="D14" s="11">
        <v>17.6</v>
      </c>
      <c r="E14" s="11">
        <v>9.56</v>
      </c>
      <c r="F14" s="11">
        <v>2</v>
      </c>
      <c r="G14" s="11">
        <v>25</v>
      </c>
      <c r="H14" s="11">
        <v>15.45</v>
      </c>
      <c r="I14" s="11">
        <v>10.23</v>
      </c>
      <c r="J14" s="11">
        <v>16.05</v>
      </c>
      <c r="K14" s="11">
        <v>10.4</v>
      </c>
      <c r="L14" s="55">
        <f t="shared" si="0"/>
        <v>51.099999999999994</v>
      </c>
      <c r="M14" s="56">
        <f t="shared" si="1"/>
        <v>2</v>
      </c>
      <c r="N14" s="56">
        <f t="shared" si="2"/>
        <v>49.099999999999994</v>
      </c>
      <c r="O14" s="56">
        <f t="shared" si="3"/>
        <v>17.6</v>
      </c>
      <c r="P14" s="56">
        <f t="shared" si="4"/>
        <v>9.56</v>
      </c>
      <c r="Q14" s="56"/>
      <c r="R14" s="56"/>
      <c r="S14" s="55">
        <v>0</v>
      </c>
      <c r="T14" s="56"/>
      <c r="U14" s="56">
        <f t="shared" si="5"/>
        <v>17.6</v>
      </c>
      <c r="V14" s="56">
        <f t="shared" si="6"/>
        <v>9.56</v>
      </c>
      <c r="W14" s="57">
        <f t="shared" si="7"/>
        <v>109.20502092050208</v>
      </c>
      <c r="X14" s="57">
        <f t="shared" si="8"/>
        <v>6.204830734119437</v>
      </c>
    </row>
    <row r="15" spans="1:24" ht="15" thickBot="1">
      <c r="A15" s="66"/>
      <c r="B15" t="s">
        <v>108</v>
      </c>
      <c r="C15" s="15"/>
      <c r="D15" s="11">
        <v>17.9</v>
      </c>
      <c r="E15" s="11">
        <v>9.37</v>
      </c>
      <c r="F15" s="11">
        <v>15.45</v>
      </c>
      <c r="G15" s="11">
        <v>10.81</v>
      </c>
      <c r="H15" s="11">
        <v>14.5</v>
      </c>
      <c r="I15" s="11">
        <v>10.8</v>
      </c>
      <c r="J15" s="11">
        <v>15.6</v>
      </c>
      <c r="K15" s="11">
        <v>10.4</v>
      </c>
      <c r="L15" s="55">
        <f t="shared" si="0"/>
        <v>63.449999999999996</v>
      </c>
      <c r="M15" s="56">
        <f t="shared" si="1"/>
        <v>14.5</v>
      </c>
      <c r="N15" s="56">
        <f t="shared" si="2"/>
        <v>48.949999999999996</v>
      </c>
      <c r="O15" s="56">
        <f t="shared" si="3"/>
        <v>17.9</v>
      </c>
      <c r="P15" s="56">
        <f t="shared" si="4"/>
        <v>9.37</v>
      </c>
      <c r="Q15" s="56"/>
      <c r="R15" s="56"/>
      <c r="S15" s="55">
        <v>0</v>
      </c>
      <c r="T15" s="56"/>
      <c r="U15" s="56">
        <f t="shared" si="5"/>
        <v>17.9</v>
      </c>
      <c r="V15" s="56">
        <f t="shared" si="6"/>
        <v>9.37</v>
      </c>
      <c r="W15" s="57">
        <f t="shared" si="7"/>
        <v>111.41942369263609</v>
      </c>
      <c r="X15" s="57">
        <f t="shared" si="8"/>
        <v>6.330649073445232</v>
      </c>
    </row>
    <row r="16" spans="1:24" ht="15" thickBot="1">
      <c r="A16" s="66"/>
      <c r="B16" t="s">
        <v>113</v>
      </c>
      <c r="C16" s="15"/>
      <c r="D16" s="11">
        <v>16.1</v>
      </c>
      <c r="E16" s="11">
        <v>10.93</v>
      </c>
      <c r="F16" s="11">
        <v>16.25</v>
      </c>
      <c r="G16" s="11">
        <v>11.15</v>
      </c>
      <c r="H16" s="11">
        <v>15.55</v>
      </c>
      <c r="I16" s="11">
        <v>10.5</v>
      </c>
      <c r="J16" s="11">
        <v>16.55</v>
      </c>
      <c r="K16" s="11">
        <v>10.85</v>
      </c>
      <c r="L16" s="55">
        <f t="shared" si="0"/>
        <v>64.45</v>
      </c>
      <c r="M16" s="56">
        <f t="shared" si="1"/>
        <v>15.55</v>
      </c>
      <c r="N16" s="56">
        <f t="shared" si="2"/>
        <v>48.900000000000006</v>
      </c>
      <c r="O16" s="56">
        <f t="shared" si="3"/>
        <v>16.55</v>
      </c>
      <c r="P16" s="56">
        <f t="shared" si="4"/>
        <v>10.5</v>
      </c>
      <c r="Q16" s="56"/>
      <c r="R16" s="56"/>
      <c r="S16" s="55">
        <v>0</v>
      </c>
      <c r="T16" s="56"/>
      <c r="U16" s="56">
        <f t="shared" si="5"/>
        <v>16.55</v>
      </c>
      <c r="V16" s="56">
        <f t="shared" si="6"/>
        <v>10.5</v>
      </c>
      <c r="W16" s="57">
        <f t="shared" si="7"/>
        <v>99.42857142857144</v>
      </c>
      <c r="X16" s="57">
        <f t="shared" si="8"/>
        <v>5.649350649350649</v>
      </c>
    </row>
    <row r="17" spans="1:24" ht="15" thickBot="1">
      <c r="A17" s="66"/>
      <c r="B17" t="s">
        <v>105</v>
      </c>
      <c r="C17" s="15"/>
      <c r="D17" s="11">
        <v>16.1</v>
      </c>
      <c r="E17" s="11">
        <v>10.45</v>
      </c>
      <c r="F17" s="11">
        <v>15.45</v>
      </c>
      <c r="G17" s="11">
        <v>11.07</v>
      </c>
      <c r="H17" s="11">
        <v>13.55</v>
      </c>
      <c r="I17" s="11">
        <v>10.86</v>
      </c>
      <c r="J17" s="11">
        <v>15.1</v>
      </c>
      <c r="K17" s="11">
        <v>10.94</v>
      </c>
      <c r="L17" s="55">
        <f t="shared" si="0"/>
        <v>60.2</v>
      </c>
      <c r="M17" s="56">
        <f t="shared" si="1"/>
        <v>13.55</v>
      </c>
      <c r="N17" s="56">
        <f t="shared" si="2"/>
        <v>46.650000000000006</v>
      </c>
      <c r="O17" s="56">
        <f t="shared" si="3"/>
        <v>16.1</v>
      </c>
      <c r="P17" s="56">
        <f t="shared" si="4"/>
        <v>10.45</v>
      </c>
      <c r="Q17" s="56"/>
      <c r="R17" s="56"/>
      <c r="S17" s="55">
        <v>0</v>
      </c>
      <c r="T17" s="56"/>
      <c r="U17" s="56">
        <f t="shared" si="5"/>
        <v>16.1</v>
      </c>
      <c r="V17" s="56">
        <f t="shared" si="6"/>
        <v>10.45</v>
      </c>
      <c r="W17" s="57">
        <f t="shared" si="7"/>
        <v>99.90430622009569</v>
      </c>
      <c r="X17" s="57">
        <f t="shared" si="8"/>
        <v>5.67638103523271</v>
      </c>
    </row>
    <row r="18" spans="1:24" ht="15" thickBot="1">
      <c r="A18" s="66"/>
      <c r="B18" t="s">
        <v>111</v>
      </c>
      <c r="C18" s="15"/>
      <c r="D18" s="11">
        <v>16.1</v>
      </c>
      <c r="E18" s="11">
        <v>11.17</v>
      </c>
      <c r="F18" s="11">
        <v>15.55</v>
      </c>
      <c r="G18" s="11">
        <v>11.63</v>
      </c>
      <c r="H18" s="11">
        <v>13.6</v>
      </c>
      <c r="I18" s="11">
        <v>12.03</v>
      </c>
      <c r="J18" s="11">
        <v>13.4</v>
      </c>
      <c r="K18" s="11">
        <v>12.06</v>
      </c>
      <c r="L18" s="55">
        <f t="shared" si="0"/>
        <v>58.65</v>
      </c>
      <c r="M18" s="56">
        <f t="shared" si="1"/>
        <v>13.4</v>
      </c>
      <c r="N18" s="56">
        <f t="shared" si="2"/>
        <v>45.25</v>
      </c>
      <c r="O18" s="56">
        <f t="shared" si="3"/>
        <v>16.1</v>
      </c>
      <c r="P18" s="56">
        <f t="shared" si="4"/>
        <v>11.17</v>
      </c>
      <c r="Q18" s="56"/>
      <c r="R18" s="56"/>
      <c r="S18" s="55">
        <v>0</v>
      </c>
      <c r="T18" s="56"/>
      <c r="U18" s="56">
        <f t="shared" si="5"/>
        <v>16.1</v>
      </c>
      <c r="V18" s="56">
        <f t="shared" si="6"/>
        <v>11.17</v>
      </c>
      <c r="W18" s="57">
        <f t="shared" si="7"/>
        <v>93.46463742166517</v>
      </c>
      <c r="X18" s="57">
        <f t="shared" si="8"/>
        <v>5.310490762594613</v>
      </c>
    </row>
    <row r="19" spans="1:24" ht="15" thickBot="1">
      <c r="A19" s="66"/>
      <c r="B19" t="s">
        <v>109</v>
      </c>
      <c r="C19" s="15"/>
      <c r="D19" s="11">
        <v>16.4</v>
      </c>
      <c r="E19" s="11">
        <v>10.2</v>
      </c>
      <c r="F19" s="11">
        <v>0</v>
      </c>
      <c r="G19" s="11">
        <v>0</v>
      </c>
      <c r="H19" s="11">
        <v>13.25</v>
      </c>
      <c r="I19" s="11">
        <v>11.3</v>
      </c>
      <c r="J19" s="11">
        <v>15.6</v>
      </c>
      <c r="K19" s="11">
        <v>10.76</v>
      </c>
      <c r="L19" s="55">
        <f t="shared" si="0"/>
        <v>45.25</v>
      </c>
      <c r="M19" s="56">
        <f t="shared" si="1"/>
        <v>0</v>
      </c>
      <c r="N19" s="56">
        <f t="shared" si="2"/>
        <v>45.25</v>
      </c>
      <c r="O19" s="56">
        <f t="shared" si="3"/>
        <v>16.4</v>
      </c>
      <c r="P19" s="56">
        <f t="shared" si="4"/>
        <v>0</v>
      </c>
      <c r="Q19" s="56"/>
      <c r="R19" s="56"/>
      <c r="S19" s="55">
        <v>0</v>
      </c>
      <c r="T19" s="56"/>
      <c r="U19" s="56">
        <f t="shared" si="5"/>
        <v>16.4</v>
      </c>
      <c r="V19" s="56">
        <f t="shared" si="6"/>
        <v>0</v>
      </c>
      <c r="W19" s="57">
        <f t="shared" si="7"/>
      </c>
      <c r="X19" s="57">
        <f t="shared" si="8"/>
      </c>
    </row>
    <row r="20" spans="1:24" ht="15" thickBot="1">
      <c r="A20" s="66"/>
      <c r="B20" t="s">
        <v>112</v>
      </c>
      <c r="C20" s="15"/>
      <c r="D20" s="11">
        <v>14.05</v>
      </c>
      <c r="E20" s="11">
        <v>11.33</v>
      </c>
      <c r="F20" s="11">
        <v>14.5</v>
      </c>
      <c r="G20" s="11">
        <v>11.71</v>
      </c>
      <c r="H20" s="11">
        <v>14.55</v>
      </c>
      <c r="I20" s="11">
        <v>11.52</v>
      </c>
      <c r="J20" s="11">
        <v>15.6</v>
      </c>
      <c r="K20" s="11">
        <v>11.27</v>
      </c>
      <c r="L20" s="55">
        <f t="shared" si="0"/>
        <v>58.7</v>
      </c>
      <c r="M20" s="56">
        <f t="shared" si="1"/>
        <v>14.05</v>
      </c>
      <c r="N20" s="56">
        <f t="shared" si="2"/>
        <v>44.650000000000006</v>
      </c>
      <c r="O20" s="56">
        <f t="shared" si="3"/>
        <v>15.6</v>
      </c>
      <c r="P20" s="56">
        <f t="shared" si="4"/>
        <v>11.27</v>
      </c>
      <c r="Q20" s="56"/>
      <c r="R20" s="56"/>
      <c r="S20" s="55">
        <v>0</v>
      </c>
      <c r="T20" s="56"/>
      <c r="U20" s="56">
        <f t="shared" si="5"/>
        <v>15.6</v>
      </c>
      <c r="V20" s="56">
        <f t="shared" si="6"/>
        <v>11.27</v>
      </c>
      <c r="W20" s="57">
        <f t="shared" si="7"/>
        <v>92.63531499556345</v>
      </c>
      <c r="X20" s="57">
        <f t="shared" si="8"/>
        <v>5.263370170202468</v>
      </c>
    </row>
    <row r="21" spans="1:24" ht="15" thickBot="1">
      <c r="A21" s="66"/>
      <c r="B21" t="s">
        <v>123</v>
      </c>
      <c r="C21" s="15"/>
      <c r="D21" s="11">
        <v>13.95</v>
      </c>
      <c r="E21" s="11">
        <v>11.47</v>
      </c>
      <c r="F21" s="11">
        <v>13.2</v>
      </c>
      <c r="G21" s="11">
        <v>12.04</v>
      </c>
      <c r="H21" s="11">
        <v>14.6</v>
      </c>
      <c r="I21" s="11">
        <v>11.49</v>
      </c>
      <c r="J21" s="11">
        <v>14.85</v>
      </c>
      <c r="K21" s="11">
        <v>11.09</v>
      </c>
      <c r="L21" s="55">
        <f t="shared" si="0"/>
        <v>56.6</v>
      </c>
      <c r="M21" s="56">
        <f t="shared" si="1"/>
        <v>13.2</v>
      </c>
      <c r="N21" s="56">
        <f t="shared" si="2"/>
        <v>43.400000000000006</v>
      </c>
      <c r="O21" s="56">
        <f t="shared" si="3"/>
        <v>14.85</v>
      </c>
      <c r="P21" s="56">
        <f t="shared" si="4"/>
        <v>11.09</v>
      </c>
      <c r="Q21" s="56"/>
      <c r="R21" s="56"/>
      <c r="S21" s="55">
        <v>0</v>
      </c>
      <c r="T21" s="56"/>
      <c r="U21" s="56">
        <f t="shared" si="5"/>
        <v>14.85</v>
      </c>
      <c r="V21" s="56">
        <f t="shared" si="6"/>
        <v>11.09</v>
      </c>
      <c r="W21" s="57">
        <f t="shared" si="7"/>
        <v>94.13886384129847</v>
      </c>
      <c r="X21" s="57">
        <f t="shared" si="8"/>
        <v>5.348799081891959</v>
      </c>
    </row>
    <row r="22" spans="1:24" ht="15" thickBot="1">
      <c r="A22" s="66"/>
      <c r="B22" t="s">
        <v>121</v>
      </c>
      <c r="C22" s="15"/>
      <c r="D22" s="11">
        <v>14.1</v>
      </c>
      <c r="E22" s="11">
        <v>11.69</v>
      </c>
      <c r="F22" s="11">
        <v>13</v>
      </c>
      <c r="G22" s="11">
        <v>11.87</v>
      </c>
      <c r="H22" s="11">
        <v>14.95</v>
      </c>
      <c r="I22" s="11">
        <v>11.67</v>
      </c>
      <c r="J22" s="11">
        <v>13.65</v>
      </c>
      <c r="K22" s="11">
        <v>11.56</v>
      </c>
      <c r="L22" s="55">
        <f t="shared" si="0"/>
        <v>55.699999999999996</v>
      </c>
      <c r="M22" s="56">
        <f t="shared" si="1"/>
        <v>13</v>
      </c>
      <c r="N22" s="56">
        <f t="shared" si="2"/>
        <v>42.699999999999996</v>
      </c>
      <c r="O22" s="56">
        <f t="shared" si="3"/>
        <v>14.95</v>
      </c>
      <c r="P22" s="56">
        <f t="shared" si="4"/>
        <v>11.56</v>
      </c>
      <c r="Q22" s="56"/>
      <c r="R22" s="56"/>
      <c r="S22" s="55">
        <v>0</v>
      </c>
      <c r="T22" s="56"/>
      <c r="U22" s="56">
        <f t="shared" si="5"/>
        <v>14.95</v>
      </c>
      <c r="V22" s="56">
        <f t="shared" si="6"/>
        <v>11.56</v>
      </c>
      <c r="W22" s="57">
        <f t="shared" si="7"/>
        <v>90.31141868512111</v>
      </c>
      <c r="X22" s="57">
        <f t="shared" si="8"/>
        <v>5.131330607109154</v>
      </c>
    </row>
    <row r="23" spans="1:24" ht="15" thickBot="1">
      <c r="A23" s="66"/>
      <c r="B23" t="s">
        <v>106</v>
      </c>
      <c r="C23" s="15"/>
      <c r="D23" s="11">
        <v>15.3</v>
      </c>
      <c r="E23" s="11">
        <v>10.23</v>
      </c>
      <c r="F23" s="11">
        <v>9.15</v>
      </c>
      <c r="G23" s="11">
        <v>10.89</v>
      </c>
      <c r="H23" s="11">
        <v>11.5</v>
      </c>
      <c r="I23" s="11">
        <v>11.11</v>
      </c>
      <c r="J23" s="11">
        <v>14.4</v>
      </c>
      <c r="K23" s="11">
        <v>10.35</v>
      </c>
      <c r="L23" s="55">
        <f t="shared" si="0"/>
        <v>50.35</v>
      </c>
      <c r="M23" s="56">
        <f t="shared" si="1"/>
        <v>9.15</v>
      </c>
      <c r="N23" s="56">
        <f t="shared" si="2"/>
        <v>41.2</v>
      </c>
      <c r="O23" s="56">
        <f t="shared" si="3"/>
        <v>15.3</v>
      </c>
      <c r="P23" s="56">
        <f t="shared" si="4"/>
        <v>10.23</v>
      </c>
      <c r="Q23" s="56"/>
      <c r="R23" s="56"/>
      <c r="S23" s="55">
        <v>0</v>
      </c>
      <c r="T23" s="56"/>
      <c r="U23" s="56">
        <f t="shared" si="5"/>
        <v>15.3</v>
      </c>
      <c r="V23" s="56">
        <f t="shared" si="6"/>
        <v>10.23</v>
      </c>
      <c r="W23" s="57">
        <f t="shared" si="7"/>
        <v>102.05278592375366</v>
      </c>
      <c r="X23" s="57">
        <f t="shared" si="8"/>
        <v>5.798453745667821</v>
      </c>
    </row>
    <row r="24" spans="1:24" ht="15">
      <c r="A24" s="66"/>
      <c r="B24" t="s">
        <v>122</v>
      </c>
      <c r="C24" s="15"/>
      <c r="D24" s="11">
        <v>0</v>
      </c>
      <c r="E24" s="11">
        <v>0</v>
      </c>
      <c r="F24" s="11">
        <v>13.5</v>
      </c>
      <c r="G24" s="11">
        <v>11.73</v>
      </c>
      <c r="H24" s="11">
        <v>13.55</v>
      </c>
      <c r="I24" s="11">
        <v>11.86</v>
      </c>
      <c r="J24" s="11">
        <v>0</v>
      </c>
      <c r="K24" s="11">
        <v>0</v>
      </c>
      <c r="L24" s="55">
        <f t="shared" si="0"/>
        <v>27.05</v>
      </c>
      <c r="M24" s="56">
        <f t="shared" si="1"/>
        <v>0</v>
      </c>
      <c r="N24" s="56">
        <f t="shared" si="2"/>
        <v>27.05</v>
      </c>
      <c r="O24" s="56">
        <f t="shared" si="3"/>
        <v>13.55</v>
      </c>
      <c r="P24" s="56">
        <f t="shared" si="4"/>
        <v>0</v>
      </c>
      <c r="Q24" s="56"/>
      <c r="R24" s="56"/>
      <c r="S24" s="55">
        <v>0</v>
      </c>
      <c r="T24" s="56"/>
      <c r="U24" s="56">
        <f t="shared" si="5"/>
        <v>13.55</v>
      </c>
      <c r="V24" s="56">
        <f t="shared" si="6"/>
        <v>0</v>
      </c>
      <c r="W24" s="57">
        <f t="shared" si="7"/>
      </c>
      <c r="X24" s="57">
        <f t="shared" si="8"/>
      </c>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4" t="s">
        <v>28</v>
      </c>
      <c r="E1" s="144"/>
      <c r="F1" s="31"/>
      <c r="G1" s="144" t="s">
        <v>29</v>
      </c>
      <c r="H1" s="144"/>
    </row>
    <row r="2" spans="4:18" ht="12.75">
      <c r="D2" s="31" t="s">
        <v>30</v>
      </c>
      <c r="E2" s="31" t="s">
        <v>31</v>
      </c>
      <c r="F2" s="31"/>
      <c r="G2" s="31" t="s">
        <v>30</v>
      </c>
      <c r="H2" s="31" t="s">
        <v>31</v>
      </c>
      <c r="R2"/>
    </row>
    <row r="3" spans="4:8" ht="12.75">
      <c r="D3" s="11">
        <v>1</v>
      </c>
      <c r="E3" s="11">
        <v>50</v>
      </c>
      <c r="G3" s="11">
        <v>1</v>
      </c>
      <c r="H3" s="11">
        <v>25</v>
      </c>
    </row>
    <row r="4" spans="2:17" ht="18" customHeight="1">
      <c r="B4" s="33">
        <v>20</v>
      </c>
      <c r="C4" s="33" t="s">
        <v>51</v>
      </c>
      <c r="D4" s="43"/>
      <c r="E4" s="44"/>
      <c r="F4" s="45"/>
      <c r="G4" s="43"/>
      <c r="H4" s="45"/>
      <c r="I4" s="43"/>
      <c r="J4" s="46"/>
      <c r="K4" s="43"/>
      <c r="L4" s="45"/>
      <c r="M4" s="43"/>
      <c r="N4" s="46"/>
      <c r="O4" s="43"/>
      <c r="P4" s="45"/>
      <c r="Q4" s="43"/>
    </row>
    <row r="5" spans="1:18" ht="12.75">
      <c r="A5" s="29" t="s">
        <v>27</v>
      </c>
      <c r="B5" s="29" t="s">
        <v>20</v>
      </c>
      <c r="C5" s="145"/>
      <c r="D5" s="146"/>
      <c r="E5" s="147"/>
      <c r="G5" s="148"/>
      <c r="H5" s="146"/>
      <c r="I5" s="147"/>
      <c r="K5" s="141"/>
      <c r="L5" s="142"/>
      <c r="M5" s="143"/>
      <c r="O5" s="155"/>
      <c r="P5" s="156"/>
      <c r="Q5" s="157"/>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26">IF(MIN(D7,E7,H7,I7,L7:M7,P7,Q7)&gt;=0.01,"OK","")</f>
      </c>
      <c r="B7" s="21">
        <v>1</v>
      </c>
      <c r="C7">
        <v>5</v>
      </c>
      <c r="D7" s="11">
        <v>0</v>
      </c>
      <c r="E7" s="11">
        <v>0</v>
      </c>
      <c r="F7" s="13"/>
      <c r="G7">
        <v>14</v>
      </c>
      <c r="H7" s="11">
        <v>0</v>
      </c>
      <c r="I7" s="11">
        <v>0</v>
      </c>
      <c r="J7" s="22"/>
      <c r="K7">
        <v>18</v>
      </c>
      <c r="L7" s="11">
        <v>0</v>
      </c>
      <c r="M7" s="11">
        <v>0</v>
      </c>
      <c r="N7" s="22"/>
      <c r="O7">
        <v>8</v>
      </c>
      <c r="P7" s="11">
        <v>0</v>
      </c>
      <c r="Q7" s="11">
        <v>0</v>
      </c>
      <c r="R7" s="17">
        <f>IF(((SUM(D7:Q7))*100)&lt;&gt;INT((SUM(D7:Q7)*100)),"Too many dec places","")</f>
      </c>
      <c r="S7" s="20"/>
      <c r="T7" s="20"/>
      <c r="U7" s="20"/>
      <c r="V7" s="20"/>
      <c r="W7" s="20"/>
      <c r="X7" s="20"/>
      <c r="Y7" s="20"/>
      <c r="Z7" s="20"/>
      <c r="AA7" s="20"/>
      <c r="AB7" s="20"/>
      <c r="AC7" s="20"/>
      <c r="AD7" s="20"/>
      <c r="AE7" s="20"/>
    </row>
    <row r="8" spans="1:31" ht="12.75">
      <c r="A8" s="3">
        <f t="shared" si="0"/>
      </c>
      <c r="B8" s="21">
        <v>2</v>
      </c>
      <c r="C8">
        <v>8</v>
      </c>
      <c r="D8" s="11">
        <v>0</v>
      </c>
      <c r="E8" s="11">
        <v>0</v>
      </c>
      <c r="F8" s="13"/>
      <c r="G8">
        <v>5</v>
      </c>
      <c r="H8" s="11">
        <v>0</v>
      </c>
      <c r="I8" s="11">
        <v>0</v>
      </c>
      <c r="J8" s="22"/>
      <c r="K8">
        <v>14</v>
      </c>
      <c r="L8" s="11">
        <v>0</v>
      </c>
      <c r="M8" s="11">
        <v>0</v>
      </c>
      <c r="N8" s="22"/>
      <c r="O8">
        <v>18</v>
      </c>
      <c r="P8" s="11">
        <v>0</v>
      </c>
      <c r="Q8" s="11">
        <v>0</v>
      </c>
      <c r="R8" s="17">
        <f aca="true" t="shared" si="1" ref="R8:R16">IF(((SUM(D8:Q8))*100)&lt;&gt;INT((SUM(D8:Q8)*100)),"Too many dec places","")</f>
      </c>
      <c r="S8" s="20"/>
      <c r="T8" s="20"/>
      <c r="U8" s="20"/>
      <c r="V8" s="20"/>
      <c r="W8" s="20"/>
      <c r="X8" s="20"/>
      <c r="Y8" s="20"/>
      <c r="Z8" s="20"/>
      <c r="AA8" s="20"/>
      <c r="AB8" s="20"/>
      <c r="AC8" s="20"/>
      <c r="AD8" s="20"/>
      <c r="AE8" s="20"/>
    </row>
    <row r="9" spans="1:31" ht="12.75">
      <c r="A9" s="3">
        <f t="shared" si="0"/>
      </c>
      <c r="B9" s="21">
        <v>3</v>
      </c>
      <c r="C9">
        <v>13</v>
      </c>
      <c r="D9" s="11">
        <v>0</v>
      </c>
      <c r="E9" s="11">
        <v>0</v>
      </c>
      <c r="F9" s="13"/>
      <c r="G9">
        <v>6</v>
      </c>
      <c r="H9" s="11">
        <v>0</v>
      </c>
      <c r="I9" s="11">
        <v>0</v>
      </c>
      <c r="J9" s="22"/>
      <c r="K9">
        <v>7</v>
      </c>
      <c r="L9" s="11">
        <v>0</v>
      </c>
      <c r="M9" s="11">
        <v>0</v>
      </c>
      <c r="N9" s="22"/>
      <c r="O9">
        <v>12</v>
      </c>
      <c r="P9" s="11">
        <v>0</v>
      </c>
      <c r="Q9" s="11">
        <v>0</v>
      </c>
      <c r="R9" s="17">
        <f t="shared" si="1"/>
      </c>
      <c r="S9" s="20"/>
      <c r="T9" s="20"/>
      <c r="U9" s="20"/>
      <c r="V9" s="20"/>
      <c r="W9" s="20"/>
      <c r="X9" s="20"/>
      <c r="Y9" s="20"/>
      <c r="Z9" s="20"/>
      <c r="AA9" s="20"/>
      <c r="AB9" s="20"/>
      <c r="AC9" s="20"/>
      <c r="AD9" s="20"/>
      <c r="AE9" s="20"/>
    </row>
    <row r="10" spans="1:31" ht="12.75">
      <c r="A10" s="3">
        <f t="shared" si="0"/>
      </c>
      <c r="B10" s="21">
        <v>4</v>
      </c>
      <c r="C10">
        <v>12</v>
      </c>
      <c r="D10" s="11">
        <v>0</v>
      </c>
      <c r="E10" s="11">
        <v>0</v>
      </c>
      <c r="F10" s="13"/>
      <c r="G10">
        <v>13</v>
      </c>
      <c r="H10" s="11">
        <v>0</v>
      </c>
      <c r="I10" s="11">
        <v>0</v>
      </c>
      <c r="J10" s="22"/>
      <c r="K10">
        <v>6</v>
      </c>
      <c r="L10" s="11">
        <v>0</v>
      </c>
      <c r="M10" s="11">
        <v>0</v>
      </c>
      <c r="N10" s="22"/>
      <c r="O10">
        <v>7</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v>3</v>
      </c>
      <c r="D11" s="11">
        <v>0</v>
      </c>
      <c r="E11" s="11">
        <v>0</v>
      </c>
      <c r="F11" s="13"/>
      <c r="G11">
        <v>4</v>
      </c>
      <c r="H11" s="11">
        <v>0</v>
      </c>
      <c r="I11" s="11">
        <v>0</v>
      </c>
      <c r="J11" s="22"/>
      <c r="K11">
        <v>17</v>
      </c>
      <c r="L11" s="11">
        <v>0</v>
      </c>
      <c r="M11" s="11">
        <v>0</v>
      </c>
      <c r="N11" s="22"/>
      <c r="O11">
        <v>19</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v>19</v>
      </c>
      <c r="D12" s="11">
        <v>0</v>
      </c>
      <c r="E12" s="11">
        <v>0</v>
      </c>
      <c r="F12" s="13"/>
      <c r="G12">
        <v>3</v>
      </c>
      <c r="H12" s="11">
        <v>0</v>
      </c>
      <c r="I12" s="11">
        <v>0</v>
      </c>
      <c r="J12" s="22"/>
      <c r="K12">
        <v>4</v>
      </c>
      <c r="L12" s="11">
        <v>0</v>
      </c>
      <c r="M12" s="11">
        <v>0</v>
      </c>
      <c r="N12" s="22"/>
      <c r="O12">
        <v>17</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v>11</v>
      </c>
      <c r="D13" s="11">
        <v>0</v>
      </c>
      <c r="E13" s="11">
        <v>0</v>
      </c>
      <c r="F13" s="13"/>
      <c r="G13" t="s">
        <v>102</v>
      </c>
      <c r="H13" s="11">
        <v>0</v>
      </c>
      <c r="I13" s="11">
        <v>0</v>
      </c>
      <c r="J13" s="22"/>
      <c r="K13">
        <v>16</v>
      </c>
      <c r="L13" s="11">
        <v>0</v>
      </c>
      <c r="M13" s="11">
        <v>0</v>
      </c>
      <c r="N13" s="22"/>
      <c r="O13" t="s">
        <v>103</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103</v>
      </c>
      <c r="D14" s="11">
        <v>0</v>
      </c>
      <c r="E14" s="11">
        <v>0</v>
      </c>
      <c r="F14" s="13"/>
      <c r="G14">
        <v>11</v>
      </c>
      <c r="H14" s="11">
        <v>0</v>
      </c>
      <c r="I14" s="11">
        <v>0</v>
      </c>
      <c r="J14" s="22"/>
      <c r="K14" t="s">
        <v>102</v>
      </c>
      <c r="L14" s="11">
        <v>0</v>
      </c>
      <c r="M14" s="11">
        <v>0</v>
      </c>
      <c r="N14" s="22"/>
      <c r="O14">
        <v>16</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v>1</v>
      </c>
      <c r="D15" s="11">
        <v>0</v>
      </c>
      <c r="E15" s="11">
        <v>0</v>
      </c>
      <c r="F15" s="13"/>
      <c r="G15">
        <v>2</v>
      </c>
      <c r="H15" s="11">
        <v>0</v>
      </c>
      <c r="I15" s="11">
        <v>0</v>
      </c>
      <c r="J15" s="22"/>
      <c r="K15">
        <v>10</v>
      </c>
      <c r="L15" s="11">
        <v>0</v>
      </c>
      <c r="M15" s="11">
        <v>0</v>
      </c>
      <c r="N15" s="22"/>
      <c r="O15">
        <v>20</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v>20</v>
      </c>
      <c r="D16" s="11">
        <v>0</v>
      </c>
      <c r="E16" s="11">
        <v>0</v>
      </c>
      <c r="F16" s="13"/>
      <c r="G16">
        <v>1</v>
      </c>
      <c r="H16" s="11">
        <v>0</v>
      </c>
      <c r="I16" s="11">
        <v>0</v>
      </c>
      <c r="J16" s="22"/>
      <c r="K16">
        <v>2</v>
      </c>
      <c r="L16" s="11">
        <v>0</v>
      </c>
      <c r="M16" s="11">
        <v>0</v>
      </c>
      <c r="N16" s="22"/>
      <c r="O16">
        <v>10</v>
      </c>
      <c r="P16" s="11">
        <v>0</v>
      </c>
      <c r="Q16" s="11">
        <v>0</v>
      </c>
      <c r="R16" s="17">
        <f t="shared" si="1"/>
      </c>
      <c r="S16" s="20"/>
      <c r="T16" s="20"/>
      <c r="U16" s="20"/>
      <c r="V16" s="20"/>
      <c r="W16" s="20"/>
      <c r="X16" s="20"/>
      <c r="Y16" s="20"/>
      <c r="Z16" s="20"/>
      <c r="AA16" s="20"/>
      <c r="AB16" s="20"/>
      <c r="AC16" s="20"/>
      <c r="AD16" s="20"/>
      <c r="AE16" s="20"/>
    </row>
    <row r="17" spans="1:31" ht="12.75">
      <c r="A17" s="3">
        <f t="shared" si="0"/>
      </c>
      <c r="B17" s="21">
        <v>11</v>
      </c>
      <c r="C17">
        <v>18</v>
      </c>
      <c r="D17" s="11">
        <v>0</v>
      </c>
      <c r="E17" s="11">
        <v>0</v>
      </c>
      <c r="F17" s="13"/>
      <c r="G17">
        <v>19</v>
      </c>
      <c r="H17" s="11">
        <v>0</v>
      </c>
      <c r="I17" s="11">
        <v>0</v>
      </c>
      <c r="J17" s="22"/>
      <c r="K17">
        <v>5</v>
      </c>
      <c r="L17" s="11">
        <v>0</v>
      </c>
      <c r="M17" s="11">
        <v>0</v>
      </c>
      <c r="N17" s="22"/>
      <c r="O17">
        <v>4</v>
      </c>
      <c r="P17" s="11">
        <v>0</v>
      </c>
      <c r="Q17" s="11">
        <v>0</v>
      </c>
      <c r="R17" s="17">
        <f>IF(((SUM(D17:Q17))*100)&lt;&gt;INT((SUM(D17:Q17)*100)),"Too many dec places","")</f>
      </c>
      <c r="S17" s="20"/>
      <c r="T17" s="20"/>
      <c r="U17" s="20"/>
      <c r="V17" s="20"/>
      <c r="W17" s="20"/>
      <c r="X17" s="20"/>
      <c r="Y17" s="20"/>
      <c r="Z17" s="20"/>
      <c r="AA17" s="20"/>
      <c r="AB17" s="20"/>
      <c r="AC17" s="20"/>
      <c r="AD17" s="20"/>
      <c r="AE17" s="20"/>
    </row>
    <row r="18" spans="1:31" ht="12.75">
      <c r="A18" s="3">
        <f t="shared" si="0"/>
      </c>
      <c r="B18" s="21">
        <v>12</v>
      </c>
      <c r="C18">
        <v>4</v>
      </c>
      <c r="D18" s="11">
        <v>0</v>
      </c>
      <c r="E18" s="11">
        <v>0</v>
      </c>
      <c r="F18" s="13"/>
      <c r="G18">
        <v>18</v>
      </c>
      <c r="H18" s="11">
        <v>0</v>
      </c>
      <c r="I18" s="11">
        <v>0</v>
      </c>
      <c r="J18" s="22"/>
      <c r="K18">
        <v>19</v>
      </c>
      <c r="L18" s="11">
        <v>0</v>
      </c>
      <c r="M18" s="11">
        <v>0</v>
      </c>
      <c r="N18" s="22"/>
      <c r="O18">
        <v>5</v>
      </c>
      <c r="P18" s="11">
        <v>0</v>
      </c>
      <c r="Q18" s="11">
        <v>0</v>
      </c>
      <c r="R18" s="17">
        <f aca="true" t="shared" si="2" ref="R18:R26">IF(((SUM(D18:Q18))*100)&lt;&gt;INT((SUM(D18:Q18)*100)),"Too many dec places","")</f>
      </c>
      <c r="S18" s="20"/>
      <c r="T18" s="20"/>
      <c r="U18" s="20"/>
      <c r="V18" s="20"/>
      <c r="W18" s="20"/>
      <c r="X18" s="20"/>
      <c r="Y18" s="20"/>
      <c r="Z18" s="20"/>
      <c r="AA18" s="20"/>
      <c r="AB18" s="20"/>
      <c r="AC18" s="20"/>
      <c r="AD18" s="20"/>
      <c r="AE18" s="20"/>
    </row>
    <row r="19" spans="1:31" ht="12.75">
      <c r="A19" s="3">
        <f t="shared" si="0"/>
      </c>
      <c r="B19" s="21">
        <v>13</v>
      </c>
      <c r="C19">
        <v>7</v>
      </c>
      <c r="D19" s="11">
        <v>0</v>
      </c>
      <c r="E19" s="11">
        <v>0</v>
      </c>
      <c r="F19" s="13"/>
      <c r="G19">
        <v>8</v>
      </c>
      <c r="H19" s="11">
        <v>0</v>
      </c>
      <c r="I19" s="11">
        <v>0</v>
      </c>
      <c r="J19" s="22"/>
      <c r="K19">
        <v>13</v>
      </c>
      <c r="L19" s="11">
        <v>0</v>
      </c>
      <c r="M19" s="11">
        <v>0</v>
      </c>
      <c r="N19" s="22"/>
      <c r="O19">
        <v>14</v>
      </c>
      <c r="P19" s="11">
        <v>0</v>
      </c>
      <c r="Q19" s="11">
        <v>0</v>
      </c>
      <c r="R19" s="17">
        <f t="shared" si="2"/>
      </c>
      <c r="S19" s="20"/>
      <c r="T19" s="20"/>
      <c r="U19" s="20"/>
      <c r="V19" s="20"/>
      <c r="W19" s="20"/>
      <c r="X19" s="20"/>
      <c r="Y19" s="20"/>
      <c r="Z19" s="20"/>
      <c r="AA19" s="20"/>
      <c r="AB19" s="20"/>
      <c r="AC19" s="20"/>
      <c r="AD19" s="20"/>
      <c r="AE19" s="20"/>
    </row>
    <row r="20" spans="1:31" ht="12.75">
      <c r="A20" s="3">
        <f t="shared" si="0"/>
      </c>
      <c r="B20" s="21">
        <v>14</v>
      </c>
      <c r="C20">
        <v>14</v>
      </c>
      <c r="D20" s="11">
        <v>0</v>
      </c>
      <c r="E20" s="11">
        <v>0</v>
      </c>
      <c r="F20" s="13"/>
      <c r="G20">
        <v>7</v>
      </c>
      <c r="H20" s="11">
        <v>0</v>
      </c>
      <c r="I20" s="11">
        <v>0</v>
      </c>
      <c r="J20" s="22"/>
      <c r="K20">
        <v>8</v>
      </c>
      <c r="L20" s="11">
        <v>0</v>
      </c>
      <c r="M20" s="11">
        <v>0</v>
      </c>
      <c r="N20" s="22"/>
      <c r="O20">
        <v>13</v>
      </c>
      <c r="P20" s="11">
        <v>0</v>
      </c>
      <c r="Q20" s="11">
        <v>0</v>
      </c>
      <c r="R20" s="17">
        <f t="shared" si="2"/>
      </c>
      <c r="S20" s="20"/>
      <c r="T20" s="20"/>
      <c r="U20" s="20"/>
      <c r="V20" s="20"/>
      <c r="W20" s="20"/>
      <c r="X20" s="20"/>
      <c r="Y20" s="20"/>
      <c r="Z20" s="20"/>
      <c r="AA20" s="20"/>
      <c r="AB20" s="20"/>
      <c r="AC20" s="20"/>
      <c r="AD20" s="20"/>
      <c r="AE20" s="20"/>
    </row>
    <row r="21" spans="1:31" ht="12.75">
      <c r="A21" s="3">
        <f t="shared" si="0"/>
      </c>
      <c r="B21" s="21">
        <v>15</v>
      </c>
      <c r="C21">
        <v>17</v>
      </c>
      <c r="D21" s="11">
        <v>0</v>
      </c>
      <c r="E21" s="11">
        <v>0</v>
      </c>
      <c r="F21" s="13"/>
      <c r="G21">
        <v>12</v>
      </c>
      <c r="H21" s="11">
        <v>0</v>
      </c>
      <c r="I21" s="11">
        <v>0</v>
      </c>
      <c r="J21" s="22"/>
      <c r="K21">
        <v>3</v>
      </c>
      <c r="L21" s="11">
        <v>0</v>
      </c>
      <c r="M21" s="11">
        <v>0</v>
      </c>
      <c r="N21" s="22"/>
      <c r="O21">
        <v>6</v>
      </c>
      <c r="P21" s="11">
        <v>0</v>
      </c>
      <c r="Q21" s="11">
        <v>0</v>
      </c>
      <c r="R21" s="17">
        <f t="shared" si="2"/>
      </c>
      <c r="S21" s="20"/>
      <c r="T21" s="20"/>
      <c r="U21" s="20"/>
      <c r="V21" s="20"/>
      <c r="W21" s="20"/>
      <c r="X21" s="20"/>
      <c r="Y21" s="20"/>
      <c r="Z21" s="20"/>
      <c r="AA21" s="20"/>
      <c r="AB21" s="20"/>
      <c r="AC21" s="20"/>
      <c r="AD21" s="20"/>
      <c r="AE21" s="20"/>
    </row>
    <row r="22" spans="1:31" ht="12.75">
      <c r="A22" s="3">
        <f t="shared" si="0"/>
      </c>
      <c r="B22" s="21">
        <v>16</v>
      </c>
      <c r="C22">
        <v>6</v>
      </c>
      <c r="D22" s="11">
        <v>0</v>
      </c>
      <c r="E22" s="11">
        <v>0</v>
      </c>
      <c r="F22" s="13"/>
      <c r="G22">
        <v>17</v>
      </c>
      <c r="H22" s="11">
        <v>0</v>
      </c>
      <c r="I22" s="11">
        <v>0</v>
      </c>
      <c r="J22" s="22"/>
      <c r="K22">
        <v>12</v>
      </c>
      <c r="L22" s="11">
        <v>0</v>
      </c>
      <c r="M22" s="11">
        <v>0</v>
      </c>
      <c r="N22" s="22"/>
      <c r="O22">
        <v>3</v>
      </c>
      <c r="P22" s="11">
        <v>0</v>
      </c>
      <c r="Q22" s="11">
        <v>0</v>
      </c>
      <c r="R22" s="17">
        <f t="shared" si="2"/>
      </c>
      <c r="S22" s="20"/>
      <c r="T22" s="20"/>
      <c r="U22" s="20"/>
      <c r="V22" s="20"/>
      <c r="W22" s="20"/>
      <c r="X22" s="20"/>
      <c r="Y22" s="20"/>
      <c r="Z22" s="20"/>
      <c r="AA22" s="20"/>
      <c r="AB22" s="20"/>
      <c r="AC22" s="20"/>
      <c r="AD22" s="20"/>
      <c r="AE22" s="20"/>
    </row>
    <row r="23" spans="1:31" ht="12.75">
      <c r="A23" s="3">
        <f t="shared" si="0"/>
      </c>
      <c r="B23" s="21">
        <v>17</v>
      </c>
      <c r="C23">
        <v>16</v>
      </c>
      <c r="D23" s="11">
        <v>0</v>
      </c>
      <c r="E23" s="11">
        <v>0</v>
      </c>
      <c r="F23" s="13"/>
      <c r="G23">
        <v>20</v>
      </c>
      <c r="H23" s="11">
        <v>0</v>
      </c>
      <c r="I23" s="11">
        <v>0</v>
      </c>
      <c r="J23" s="22"/>
      <c r="K23">
        <v>11</v>
      </c>
      <c r="L23" s="11">
        <v>0</v>
      </c>
      <c r="M23" s="11">
        <v>0</v>
      </c>
      <c r="N23" s="22"/>
      <c r="O23">
        <v>2</v>
      </c>
      <c r="P23" s="11">
        <v>0</v>
      </c>
      <c r="Q23" s="11">
        <v>0</v>
      </c>
      <c r="R23" s="17">
        <f t="shared" si="2"/>
      </c>
      <c r="S23" s="20"/>
      <c r="T23" s="20"/>
      <c r="U23" s="20"/>
      <c r="V23" s="20"/>
      <c r="W23" s="20"/>
      <c r="X23" s="20"/>
      <c r="Y23" s="20"/>
      <c r="Z23" s="20"/>
      <c r="AA23" s="20"/>
      <c r="AB23" s="20"/>
      <c r="AC23" s="20"/>
      <c r="AD23" s="20"/>
      <c r="AE23" s="20"/>
    </row>
    <row r="24" spans="1:31" ht="12.75">
      <c r="A24" s="3">
        <f t="shared" si="0"/>
      </c>
      <c r="B24" s="21">
        <v>18</v>
      </c>
      <c r="C24">
        <v>2</v>
      </c>
      <c r="D24" s="11">
        <v>0</v>
      </c>
      <c r="E24" s="11">
        <v>0</v>
      </c>
      <c r="F24" s="13"/>
      <c r="G24">
        <v>16</v>
      </c>
      <c r="H24" s="11">
        <v>0</v>
      </c>
      <c r="I24" s="11">
        <v>0</v>
      </c>
      <c r="J24" s="22"/>
      <c r="K24">
        <v>20</v>
      </c>
      <c r="L24" s="11">
        <v>0</v>
      </c>
      <c r="M24" s="11">
        <v>0</v>
      </c>
      <c r="N24" s="22"/>
      <c r="O24">
        <v>11</v>
      </c>
      <c r="P24" s="11">
        <v>0</v>
      </c>
      <c r="Q24" s="11">
        <v>0</v>
      </c>
      <c r="R24" s="17">
        <f t="shared" si="2"/>
      </c>
      <c r="S24" s="20"/>
      <c r="T24" s="20"/>
      <c r="U24" s="20"/>
      <c r="V24" s="20"/>
      <c r="W24" s="20"/>
      <c r="X24" s="20"/>
      <c r="Y24" s="20"/>
      <c r="Z24" s="20"/>
      <c r="AA24" s="20"/>
      <c r="AB24" s="20"/>
      <c r="AC24" s="20"/>
      <c r="AD24" s="20"/>
      <c r="AE24" s="20"/>
    </row>
    <row r="25" spans="1:31" ht="12.75">
      <c r="A25" s="3">
        <f t="shared" si="0"/>
      </c>
      <c r="B25" s="21">
        <v>19</v>
      </c>
      <c r="C25">
        <v>10</v>
      </c>
      <c r="D25" s="11">
        <v>0</v>
      </c>
      <c r="E25" s="11">
        <v>0</v>
      </c>
      <c r="F25" s="13"/>
      <c r="G25" t="s">
        <v>103</v>
      </c>
      <c r="H25" s="11">
        <v>0</v>
      </c>
      <c r="I25" s="11">
        <v>0</v>
      </c>
      <c r="J25" s="22"/>
      <c r="K25">
        <v>1</v>
      </c>
      <c r="L25" s="11">
        <v>0</v>
      </c>
      <c r="M25" s="11">
        <v>0</v>
      </c>
      <c r="N25" s="22"/>
      <c r="O25" t="s">
        <v>102</v>
      </c>
      <c r="P25" s="11">
        <v>0</v>
      </c>
      <c r="Q25" s="11">
        <v>0</v>
      </c>
      <c r="R25" s="17">
        <f t="shared" si="2"/>
      </c>
      <c r="S25" s="20"/>
      <c r="T25" s="20"/>
      <c r="U25" s="20"/>
      <c r="V25" s="20"/>
      <c r="W25" s="20"/>
      <c r="X25" s="20"/>
      <c r="Y25" s="20"/>
      <c r="Z25" s="20"/>
      <c r="AA25" s="20"/>
      <c r="AB25" s="20"/>
      <c r="AC25" s="20"/>
      <c r="AD25" s="20"/>
      <c r="AE25" s="20"/>
    </row>
    <row r="26" spans="1:31" ht="12.75">
      <c r="A26" s="3">
        <f t="shared" si="0"/>
      </c>
      <c r="B26" s="21">
        <v>20</v>
      </c>
      <c r="C26" t="s">
        <v>102</v>
      </c>
      <c r="D26" s="11">
        <v>0</v>
      </c>
      <c r="E26" s="11">
        <v>0</v>
      </c>
      <c r="F26" s="13"/>
      <c r="G26">
        <v>10</v>
      </c>
      <c r="H26" s="11">
        <v>0</v>
      </c>
      <c r="I26" s="11">
        <v>0</v>
      </c>
      <c r="J26" s="22"/>
      <c r="K26" t="s">
        <v>103</v>
      </c>
      <c r="L26" s="11">
        <v>0</v>
      </c>
      <c r="M26" s="11">
        <v>0</v>
      </c>
      <c r="N26" s="22"/>
      <c r="O26">
        <v>1</v>
      </c>
      <c r="P26" s="11">
        <v>0</v>
      </c>
      <c r="Q26" s="11">
        <v>0</v>
      </c>
      <c r="R26" s="17">
        <f t="shared" si="2"/>
      </c>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E7:E76 Q7:Q76 M7:M76">
      <formula1>$G$3</formula1>
      <formula2>$H$3</formula2>
    </dataValidation>
  </dataValidations>
  <printOptions/>
  <pageMargins left="0.75" right="0.75" top="1" bottom="1" header="0.5" footer="0.5"/>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83"/>
      <c r="G3" s="84"/>
      <c r="H3" s="86"/>
      <c r="I3" s="87"/>
      <c r="J3" s="79"/>
      <c r="K3" s="78"/>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85" t="s">
        <v>8</v>
      </c>
      <c r="G4" s="85" t="s">
        <v>9</v>
      </c>
      <c r="H4" s="88" t="s">
        <v>8</v>
      </c>
      <c r="I4" s="88" t="s">
        <v>9</v>
      </c>
      <c r="J4" s="80" t="s">
        <v>8</v>
      </c>
      <c r="K4" s="80"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v>5</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v>14</v>
      </c>
      <c r="C6" s="15"/>
      <c r="D6" s="32"/>
      <c r="E6" s="32"/>
      <c r="F6" s="32"/>
      <c r="G6" s="32"/>
      <c r="H6" s="32"/>
      <c r="I6" s="32"/>
      <c r="J6" s="32"/>
      <c r="K6" s="32"/>
      <c r="L6" s="55">
        <f aca="true" t="shared" si="0" ref="L6:L24">SUM(D6,F6,H6,J6)</f>
        <v>0</v>
      </c>
      <c r="M6" s="56">
        <f aca="true" t="shared" si="1" ref="M6:M24">IF(COUNT(D6,F6,H6,J6)=4,MINA(D6,F6,H6,J6),0)</f>
        <v>0</v>
      </c>
      <c r="N6" s="56">
        <f aca="true" t="shared" si="2" ref="N6:N24">SUM(L6-M6)</f>
        <v>0</v>
      </c>
      <c r="O6" s="56">
        <f aca="true" t="shared" si="3" ref="O6:O24">MAX(D6,F6,H6,J6)</f>
        <v>0</v>
      </c>
      <c r="P6" s="56">
        <f aca="true" t="shared" si="4" ref="P6:P24">MIN(E6,G6,I6,K6)</f>
        <v>0</v>
      </c>
      <c r="Q6" s="56"/>
      <c r="R6" s="56"/>
      <c r="S6" s="55">
        <v>0</v>
      </c>
      <c r="T6" s="56"/>
      <c r="U6" s="56">
        <f aca="true" t="shared" si="5" ref="U6:U24">MAX(O6,S6)</f>
        <v>0</v>
      </c>
      <c r="V6" s="56">
        <f aca="true" t="shared" si="6" ref="V6:V24">MIN(P6,T6)</f>
        <v>0</v>
      </c>
      <c r="W6" s="57">
        <f aca="true" t="shared" si="7" ref="W6:W24">IF(V6&lt;&gt;0,SUM($X$3/V6*12),"")</f>
      </c>
      <c r="X6" s="57">
        <f aca="true" t="shared" si="8" ref="X6:X24">IF(V6&lt;&gt;0,SUM(3600/V6*$X$3/5280),"")</f>
      </c>
    </row>
    <row r="7" spans="1:24" ht="15" thickBot="1">
      <c r="A7" s="66"/>
      <c r="B7" s="30">
        <v>18</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 thickBot="1">
      <c r="A8" s="66"/>
      <c r="B8" s="30">
        <v>8</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 thickBot="1">
      <c r="A9" s="66"/>
      <c r="B9" s="30">
        <v>13</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 thickBot="1">
      <c r="A10" s="66"/>
      <c r="B10" s="30">
        <v>6</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 thickBot="1">
      <c r="A11" s="66"/>
      <c r="B11" s="30">
        <v>7</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 thickBot="1">
      <c r="A12" s="66"/>
      <c r="B12" s="30">
        <v>12</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 thickBot="1">
      <c r="A13" s="66"/>
      <c r="B13" s="30">
        <v>3</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 thickBot="1">
      <c r="A14" s="66"/>
      <c r="B14" s="30">
        <v>4</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 thickBot="1">
      <c r="A15" s="66"/>
      <c r="B15" s="30">
        <v>17</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 thickBot="1">
      <c r="A16" s="66"/>
      <c r="B16" s="30">
        <v>19</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 thickBot="1">
      <c r="A17" s="66"/>
      <c r="B17" s="30">
        <v>11</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thickBot="1">
      <c r="A18" s="66"/>
      <c r="B18" s="30" t="s">
        <v>102</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5" thickBot="1">
      <c r="A19" s="66"/>
      <c r="B19" s="30">
        <v>16</v>
      </c>
      <c r="C19" s="15"/>
      <c r="D19" s="32"/>
      <c r="E19" s="32"/>
      <c r="F19" s="32"/>
      <c r="G19" s="32"/>
      <c r="H19" s="32"/>
      <c r="I19" s="32"/>
      <c r="J19" s="32"/>
      <c r="K19" s="32"/>
      <c r="L19" s="55">
        <f t="shared" si="0"/>
        <v>0</v>
      </c>
      <c r="M19" s="56">
        <f t="shared" si="1"/>
        <v>0</v>
      </c>
      <c r="N19" s="56">
        <f t="shared" si="2"/>
        <v>0</v>
      </c>
      <c r="O19" s="56">
        <f t="shared" si="3"/>
        <v>0</v>
      </c>
      <c r="P19" s="56">
        <f t="shared" si="4"/>
        <v>0</v>
      </c>
      <c r="Q19" s="56"/>
      <c r="R19" s="56"/>
      <c r="S19" s="55">
        <v>0</v>
      </c>
      <c r="T19" s="56"/>
      <c r="U19" s="56">
        <f t="shared" si="5"/>
        <v>0</v>
      </c>
      <c r="V19" s="56">
        <f t="shared" si="6"/>
        <v>0</v>
      </c>
      <c r="W19" s="57">
        <f t="shared" si="7"/>
      </c>
      <c r="X19" s="57">
        <f t="shared" si="8"/>
      </c>
    </row>
    <row r="20" spans="1:24" ht="15" thickBot="1">
      <c r="A20" s="66"/>
      <c r="B20" s="30" t="s">
        <v>103</v>
      </c>
      <c r="C20" s="15"/>
      <c r="D20" s="32"/>
      <c r="E20" s="32"/>
      <c r="F20" s="32"/>
      <c r="G20" s="32"/>
      <c r="H20" s="32"/>
      <c r="I20" s="32"/>
      <c r="J20" s="32"/>
      <c r="K20" s="32"/>
      <c r="L20" s="55">
        <f t="shared" si="0"/>
        <v>0</v>
      </c>
      <c r="M20" s="56">
        <f t="shared" si="1"/>
        <v>0</v>
      </c>
      <c r="N20" s="56">
        <f t="shared" si="2"/>
        <v>0</v>
      </c>
      <c r="O20" s="56">
        <f t="shared" si="3"/>
        <v>0</v>
      </c>
      <c r="P20" s="56">
        <f t="shared" si="4"/>
        <v>0</v>
      </c>
      <c r="Q20" s="56"/>
      <c r="R20" s="56"/>
      <c r="S20" s="55">
        <v>0</v>
      </c>
      <c r="T20" s="56"/>
      <c r="U20" s="56">
        <f t="shared" si="5"/>
        <v>0</v>
      </c>
      <c r="V20" s="56">
        <f t="shared" si="6"/>
        <v>0</v>
      </c>
      <c r="W20" s="57">
        <f t="shared" si="7"/>
      </c>
      <c r="X20" s="57">
        <f t="shared" si="8"/>
      </c>
    </row>
    <row r="21" spans="1:24" ht="15" thickBot="1">
      <c r="A21" s="66"/>
      <c r="B21" s="30">
        <v>1</v>
      </c>
      <c r="C21" s="15"/>
      <c r="D21" s="32"/>
      <c r="E21" s="32"/>
      <c r="F21" s="32"/>
      <c r="G21" s="32"/>
      <c r="H21" s="32"/>
      <c r="I21" s="32"/>
      <c r="J21" s="32"/>
      <c r="K21" s="32"/>
      <c r="L21" s="55">
        <f t="shared" si="0"/>
        <v>0</v>
      </c>
      <c r="M21" s="56">
        <f t="shared" si="1"/>
        <v>0</v>
      </c>
      <c r="N21" s="56">
        <f t="shared" si="2"/>
        <v>0</v>
      </c>
      <c r="O21" s="56">
        <f t="shared" si="3"/>
        <v>0</v>
      </c>
      <c r="P21" s="56">
        <f t="shared" si="4"/>
        <v>0</v>
      </c>
      <c r="Q21" s="56"/>
      <c r="R21" s="56"/>
      <c r="S21" s="55">
        <v>0</v>
      </c>
      <c r="T21" s="56"/>
      <c r="U21" s="56">
        <f t="shared" si="5"/>
        <v>0</v>
      </c>
      <c r="V21" s="56">
        <f t="shared" si="6"/>
        <v>0</v>
      </c>
      <c r="W21" s="57">
        <f t="shared" si="7"/>
      </c>
      <c r="X21" s="57">
        <f t="shared" si="8"/>
      </c>
    </row>
    <row r="22" spans="1:24" ht="15" thickBot="1">
      <c r="A22" s="66"/>
      <c r="B22" s="30">
        <v>2</v>
      </c>
      <c r="C22" s="15"/>
      <c r="D22" s="32"/>
      <c r="E22" s="32"/>
      <c r="F22" s="32"/>
      <c r="G22" s="32"/>
      <c r="H22" s="32"/>
      <c r="I22" s="32"/>
      <c r="J22" s="32"/>
      <c r="K22" s="32"/>
      <c r="L22" s="55">
        <f t="shared" si="0"/>
        <v>0</v>
      </c>
      <c r="M22" s="56">
        <f t="shared" si="1"/>
        <v>0</v>
      </c>
      <c r="N22" s="56">
        <f t="shared" si="2"/>
        <v>0</v>
      </c>
      <c r="O22" s="56">
        <f t="shared" si="3"/>
        <v>0</v>
      </c>
      <c r="P22" s="56">
        <f t="shared" si="4"/>
        <v>0</v>
      </c>
      <c r="Q22" s="56"/>
      <c r="R22" s="56"/>
      <c r="S22" s="55">
        <v>0</v>
      </c>
      <c r="T22" s="56"/>
      <c r="U22" s="56">
        <f t="shared" si="5"/>
        <v>0</v>
      </c>
      <c r="V22" s="56">
        <f t="shared" si="6"/>
        <v>0</v>
      </c>
      <c r="W22" s="57">
        <f t="shared" si="7"/>
      </c>
      <c r="X22" s="57">
        <f t="shared" si="8"/>
      </c>
    </row>
    <row r="23" spans="1:24" ht="15" thickBot="1">
      <c r="A23" s="66"/>
      <c r="B23" s="30">
        <v>10</v>
      </c>
      <c r="C23" s="15"/>
      <c r="D23" s="32"/>
      <c r="E23" s="32"/>
      <c r="F23" s="32"/>
      <c r="G23" s="32"/>
      <c r="H23" s="32"/>
      <c r="I23" s="32"/>
      <c r="J23" s="32"/>
      <c r="K23" s="32"/>
      <c r="L23" s="55">
        <f t="shared" si="0"/>
        <v>0</v>
      </c>
      <c r="M23" s="56">
        <f t="shared" si="1"/>
        <v>0</v>
      </c>
      <c r="N23" s="56">
        <f t="shared" si="2"/>
        <v>0</v>
      </c>
      <c r="O23" s="56">
        <f t="shared" si="3"/>
        <v>0</v>
      </c>
      <c r="P23" s="56">
        <f t="shared" si="4"/>
        <v>0</v>
      </c>
      <c r="Q23" s="56"/>
      <c r="R23" s="56"/>
      <c r="S23" s="55">
        <v>0</v>
      </c>
      <c r="T23" s="56"/>
      <c r="U23" s="56">
        <f t="shared" si="5"/>
        <v>0</v>
      </c>
      <c r="V23" s="56">
        <f t="shared" si="6"/>
        <v>0</v>
      </c>
      <c r="W23" s="57">
        <f t="shared" si="7"/>
      </c>
      <c r="X23" s="57">
        <f t="shared" si="8"/>
      </c>
    </row>
    <row r="24" spans="1:24" ht="15">
      <c r="A24" s="66"/>
      <c r="B24" s="30">
        <v>20</v>
      </c>
      <c r="C24" s="15"/>
      <c r="D24" s="32"/>
      <c r="E24" s="32"/>
      <c r="F24" s="32"/>
      <c r="G24" s="32"/>
      <c r="H24" s="32"/>
      <c r="I24" s="32"/>
      <c r="J24" s="32"/>
      <c r="K24" s="32"/>
      <c r="L24" s="55">
        <f t="shared" si="0"/>
        <v>0</v>
      </c>
      <c r="M24" s="56">
        <f t="shared" si="1"/>
        <v>0</v>
      </c>
      <c r="N24" s="56">
        <f t="shared" si="2"/>
        <v>0</v>
      </c>
      <c r="O24" s="56">
        <f t="shared" si="3"/>
        <v>0</v>
      </c>
      <c r="P24" s="56">
        <f t="shared" si="4"/>
        <v>0</v>
      </c>
      <c r="Q24" s="56"/>
      <c r="R24" s="56"/>
      <c r="S24" s="55">
        <v>0</v>
      </c>
      <c r="T24" s="56"/>
      <c r="U24" s="56">
        <f t="shared" si="5"/>
        <v>0</v>
      </c>
      <c r="V24" s="56">
        <f t="shared" si="6"/>
        <v>0</v>
      </c>
      <c r="W24" s="57">
        <f t="shared" si="7"/>
      </c>
      <c r="X24" s="57">
        <f t="shared" si="8"/>
      </c>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A1:Z150"/>
  <sheetViews>
    <sheetView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37" t="s">
        <v>33</v>
      </c>
      <c r="B1" s="137"/>
      <c r="C1" s="137"/>
      <c r="D1" s="137"/>
      <c r="E1" s="137"/>
    </row>
    <row r="2" spans="1:5" ht="20.25">
      <c r="A2" s="137" t="s">
        <v>100</v>
      </c>
      <c r="B2" s="137"/>
      <c r="C2" s="137"/>
      <c r="D2" s="137"/>
      <c r="E2" s="137"/>
    </row>
    <row r="3" spans="1:5" ht="20.25">
      <c r="A3" s="137"/>
      <c r="B3" s="137"/>
      <c r="C3" s="137"/>
      <c r="D3" s="137"/>
      <c r="E3" s="137"/>
    </row>
    <row r="4" spans="1:26" ht="17.25">
      <c r="A4" s="41" t="s">
        <v>34</v>
      </c>
      <c r="B4" s="41" t="s">
        <v>35</v>
      </c>
      <c r="H4" s="30"/>
      <c r="Z4" s="14">
        <f aca="true" ca="1" t="shared" si="0" ref="Z4:Z35">IF(ISBLANK(A4),"",RAND())</f>
        <v>0.49582025041682076</v>
      </c>
    </row>
    <row r="5" spans="1:26" ht="15">
      <c r="A5" s="81" t="s">
        <v>123</v>
      </c>
      <c r="B5" s="12"/>
      <c r="Z5" s="14">
        <f ca="1" t="shared" si="0"/>
        <v>0.6226743196467179</v>
      </c>
    </row>
    <row r="6" spans="1:26" ht="15">
      <c r="A6" s="81" t="s">
        <v>106</v>
      </c>
      <c r="B6" s="12"/>
      <c r="Z6" s="14">
        <f ca="1" t="shared" si="0"/>
        <v>0.41059304274414127</v>
      </c>
    </row>
    <row r="7" spans="1:26" ht="15">
      <c r="A7" s="82" t="s">
        <v>119</v>
      </c>
      <c r="B7" s="12"/>
      <c r="Z7" s="14">
        <f ca="1" t="shared" si="0"/>
        <v>0.2606073231901389</v>
      </c>
    </row>
    <row r="8" spans="1:26" ht="15">
      <c r="A8" s="81" t="s">
        <v>112</v>
      </c>
      <c r="B8" s="12"/>
      <c r="Z8" s="14">
        <f ca="1" t="shared" si="0"/>
        <v>0.7073713995736886</v>
      </c>
    </row>
    <row r="9" spans="1:26" ht="15">
      <c r="A9" s="81" t="s">
        <v>114</v>
      </c>
      <c r="B9" s="12"/>
      <c r="Z9" s="14">
        <f ca="1" t="shared" si="0"/>
        <v>0.8877027908256838</v>
      </c>
    </row>
    <row r="10" spans="1:26" ht="15">
      <c r="A10" s="81" t="s">
        <v>108</v>
      </c>
      <c r="B10" s="12"/>
      <c r="Z10" s="14">
        <f ca="1" t="shared" si="0"/>
        <v>0.6468666660712321</v>
      </c>
    </row>
    <row r="11" spans="1:26" ht="15">
      <c r="A11" s="81" t="s">
        <v>111</v>
      </c>
      <c r="B11" s="12"/>
      <c r="Z11" s="14">
        <f ca="1" t="shared" si="0"/>
        <v>0.10767702315442151</v>
      </c>
    </row>
    <row r="12" spans="1:26" ht="15">
      <c r="A12" s="81" t="s">
        <v>117</v>
      </c>
      <c r="B12" s="12"/>
      <c r="Z12" s="14">
        <f ca="1" t="shared" si="0"/>
        <v>0.6303272795109989</v>
      </c>
    </row>
    <row r="13" spans="1:26" ht="15">
      <c r="A13" s="81" t="s">
        <v>110</v>
      </c>
      <c r="B13" s="12"/>
      <c r="Z13" s="14">
        <f ca="1" t="shared" si="0"/>
        <v>0.851229788428044</v>
      </c>
    </row>
    <row r="14" spans="1:26" ht="15">
      <c r="A14" s="81" t="s">
        <v>105</v>
      </c>
      <c r="B14" s="12"/>
      <c r="H14" s="30"/>
      <c r="Z14" s="14">
        <f ca="1" t="shared" si="0"/>
        <v>0.013969989414799322</v>
      </c>
    </row>
    <row r="15" spans="1:26" ht="15">
      <c r="A15" s="81" t="s">
        <v>104</v>
      </c>
      <c r="B15" s="12"/>
      <c r="Z15" s="14">
        <f ca="1" t="shared" si="0"/>
        <v>0.29893113155375367</v>
      </c>
    </row>
    <row r="16" spans="1:26" ht="15">
      <c r="A16" s="81" t="s">
        <v>121</v>
      </c>
      <c r="B16" s="12"/>
      <c r="Z16" s="14">
        <f ca="1" t="shared" si="0"/>
        <v>0.8750295286014769</v>
      </c>
    </row>
    <row r="17" spans="1:26" ht="15">
      <c r="A17" s="81" t="s">
        <v>113</v>
      </c>
      <c r="B17" s="12"/>
      <c r="Z17" s="14">
        <f ca="1" t="shared" si="0"/>
        <v>0.30584221319527805</v>
      </c>
    </row>
    <row r="18" spans="1:26" ht="15">
      <c r="A18" s="81" t="s">
        <v>122</v>
      </c>
      <c r="B18" s="12"/>
      <c r="Z18" s="14">
        <f ca="1" t="shared" si="0"/>
        <v>0.8763273951043322</v>
      </c>
    </row>
    <row r="19" spans="1:26" ht="15">
      <c r="A19" s="81" t="s">
        <v>116</v>
      </c>
      <c r="B19" s="12"/>
      <c r="Z19" s="14">
        <f ca="1" t="shared" si="0"/>
        <v>0.3404356990407811</v>
      </c>
    </row>
    <row r="20" spans="1:26" ht="15">
      <c r="A20" s="81" t="s">
        <v>118</v>
      </c>
      <c r="B20" s="12"/>
      <c r="Z20" s="14">
        <f ca="1" t="shared" si="0"/>
        <v>0.6555390775199257</v>
      </c>
    </row>
    <row r="21" spans="1:26" ht="15">
      <c r="A21" s="81" t="s">
        <v>115</v>
      </c>
      <c r="B21" s="12"/>
      <c r="Z21" s="14">
        <f ca="1" t="shared" si="0"/>
        <v>0.1390791518198915</v>
      </c>
    </row>
    <row r="22" spans="1:26" ht="15">
      <c r="A22" s="81" t="s">
        <v>120</v>
      </c>
      <c r="B22" s="12"/>
      <c r="Z22" s="14">
        <f ca="1" t="shared" si="0"/>
        <v>0.6358480503542003</v>
      </c>
    </row>
    <row r="23" spans="1:26" ht="15">
      <c r="A23" s="81" t="s">
        <v>109</v>
      </c>
      <c r="B23" s="12"/>
      <c r="Z23" s="14">
        <f ca="1" t="shared" si="0"/>
        <v>0.08885448557055575</v>
      </c>
    </row>
    <row r="24" spans="1:26" ht="15">
      <c r="A24" s="81" t="s">
        <v>107</v>
      </c>
      <c r="B24" s="12"/>
      <c r="Z24" s="14">
        <f ca="1" t="shared" si="0"/>
        <v>0.645599790211391</v>
      </c>
    </row>
    <row r="25" spans="1:26" ht="12.75">
      <c r="A25" s="1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H32" s="30"/>
      <c r="J32" s="14">
        <f ca="1">IF(ISBLANK(E31),"",RAND())</f>
      </c>
      <c r="Z32" s="14">
        <f ca="1" t="shared" si="0"/>
      </c>
    </row>
    <row r="33" spans="1:26" ht="12.75">
      <c r="A33" s="42"/>
      <c r="B33" s="12"/>
      <c r="Z33" s="14">
        <f ca="1" t="shared" si="0"/>
      </c>
    </row>
    <row r="34" spans="1:26" ht="12.75">
      <c r="A34" s="12"/>
      <c r="B34" s="12"/>
      <c r="Z34" s="14">
        <f ca="1" t="shared" si="0"/>
      </c>
    </row>
    <row r="35" spans="1:26" ht="12.75">
      <c r="A35" s="12"/>
      <c r="B35" s="12"/>
      <c r="H35" s="30"/>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2"/>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2"/>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2"/>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2"/>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2"/>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tabColor indexed="52"/>
  </sheetPr>
  <dimension ref="A1:AK150"/>
  <sheetViews>
    <sheetView workbookViewId="0" topLeftCell="A1">
      <pane ySplit="6" topLeftCell="BM7" activePane="bottomLeft" state="frozen"/>
      <selection pane="topLeft" activeCell="A1" sqref="A1"/>
      <selection pane="bottomLeft" activeCell="G30" sqref="G30"/>
    </sheetView>
  </sheetViews>
  <sheetFormatPr defaultColWidth="9.140625" defaultRowHeight="12.75"/>
  <cols>
    <col min="1" max="1" width="8.421875" style="29" hidden="1"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hidden="1">
      <c r="A1" s="29" t="s">
        <v>24</v>
      </c>
      <c r="D1" s="144" t="s">
        <v>28</v>
      </c>
      <c r="E1" s="144"/>
      <c r="F1" s="31"/>
      <c r="G1" s="144" t="s">
        <v>29</v>
      </c>
      <c r="H1" s="144"/>
    </row>
    <row r="2" spans="4:18" ht="12.75" hidden="1">
      <c r="D2" s="31" t="s">
        <v>30</v>
      </c>
      <c r="E2" s="31" t="s">
        <v>31</v>
      </c>
      <c r="F2" s="31"/>
      <c r="G2" s="31" t="s">
        <v>30</v>
      </c>
      <c r="H2" s="31" t="s">
        <v>31</v>
      </c>
      <c r="R2"/>
    </row>
    <row r="3" spans="4:8" ht="12.75" hidden="1">
      <c r="D3" s="11">
        <v>1</v>
      </c>
      <c r="E3" s="11">
        <v>50</v>
      </c>
      <c r="G3" s="11">
        <v>1</v>
      </c>
      <c r="H3" s="11">
        <v>25</v>
      </c>
    </row>
    <row r="4" spans="2:17" ht="18" customHeight="1">
      <c r="B4" s="33">
        <v>20</v>
      </c>
      <c r="C4" s="33" t="s">
        <v>51</v>
      </c>
      <c r="D4" s="43"/>
      <c r="E4" s="44"/>
      <c r="F4" s="45"/>
      <c r="G4" s="43"/>
      <c r="H4" s="45"/>
      <c r="I4" s="43"/>
      <c r="J4" s="46"/>
      <c r="K4" s="43"/>
      <c r="L4" s="45"/>
      <c r="M4" s="43"/>
      <c r="N4" s="46"/>
      <c r="O4" s="43"/>
      <c r="P4" s="45"/>
      <c r="Q4" s="43"/>
    </row>
    <row r="5" spans="1:18" ht="12.75">
      <c r="A5" s="29" t="s">
        <v>27</v>
      </c>
      <c r="B5" s="29" t="s">
        <v>20</v>
      </c>
      <c r="C5" s="145"/>
      <c r="D5" s="146"/>
      <c r="E5" s="147"/>
      <c r="G5" s="148"/>
      <c r="H5" s="146"/>
      <c r="I5" s="147"/>
      <c r="K5" s="141"/>
      <c r="L5" s="142"/>
      <c r="M5" s="143"/>
      <c r="O5" s="138"/>
      <c r="P5" s="139"/>
      <c r="Q5" s="140"/>
      <c r="R5" s="29"/>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6">IF(MIN(D7,E7,H7,I7,L7:M7,P7,Q7)&gt;=0.01,"OK","")</f>
        <v>OK</v>
      </c>
      <c r="B7" s="21">
        <v>1</v>
      </c>
      <c r="C7" t="s">
        <v>123</v>
      </c>
      <c r="D7" s="11">
        <v>13.95</v>
      </c>
      <c r="E7" s="11">
        <v>11.47</v>
      </c>
      <c r="F7" s="13"/>
      <c r="G7" t="s">
        <v>106</v>
      </c>
      <c r="H7" s="11">
        <v>9.15</v>
      </c>
      <c r="I7" s="11">
        <v>10.89</v>
      </c>
      <c r="J7" s="22"/>
      <c r="K7" t="s">
        <v>119</v>
      </c>
      <c r="L7" s="11">
        <v>17.05</v>
      </c>
      <c r="M7" s="11">
        <v>9.26</v>
      </c>
      <c r="N7" s="22"/>
      <c r="O7" t="s">
        <v>112</v>
      </c>
      <c r="P7" s="11">
        <v>15.6</v>
      </c>
      <c r="Q7" s="11">
        <v>11.27</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112</v>
      </c>
      <c r="D8" s="11">
        <v>14.05</v>
      </c>
      <c r="E8" s="11">
        <v>11.33</v>
      </c>
      <c r="F8" s="13"/>
      <c r="G8" t="s">
        <v>123</v>
      </c>
      <c r="H8" s="11">
        <v>13.2</v>
      </c>
      <c r="I8" s="11">
        <v>12.04</v>
      </c>
      <c r="J8" s="22"/>
      <c r="K8" t="s">
        <v>106</v>
      </c>
      <c r="L8" s="11">
        <v>11.5</v>
      </c>
      <c r="M8" s="11">
        <v>11.11</v>
      </c>
      <c r="N8" s="22"/>
      <c r="O8" t="s">
        <v>119</v>
      </c>
      <c r="P8" s="11">
        <v>17.55</v>
      </c>
      <c r="Q8" s="11">
        <v>9.93</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114</v>
      </c>
      <c r="D9" s="11">
        <v>17.55</v>
      </c>
      <c r="E9" s="11">
        <v>10</v>
      </c>
      <c r="F9" s="13"/>
      <c r="G9" t="s">
        <v>108</v>
      </c>
      <c r="H9" s="11">
        <v>15.45</v>
      </c>
      <c r="I9" s="11">
        <v>10.81</v>
      </c>
      <c r="J9" s="22"/>
      <c r="K9" t="s">
        <v>111</v>
      </c>
      <c r="L9" s="11">
        <v>13.6</v>
      </c>
      <c r="M9" s="11">
        <v>12.03</v>
      </c>
      <c r="N9" s="22"/>
      <c r="O9" t="s">
        <v>117</v>
      </c>
      <c r="P9" s="11">
        <v>15.45</v>
      </c>
      <c r="Q9" s="11">
        <v>9.96</v>
      </c>
      <c r="R9" s="17">
        <f t="shared" si="1"/>
      </c>
      <c r="S9" s="20"/>
      <c r="T9" s="20"/>
      <c r="U9" s="20"/>
      <c r="V9" s="20"/>
      <c r="W9" s="20"/>
      <c r="X9" s="20"/>
      <c r="Y9" s="20"/>
      <c r="Z9" s="20"/>
      <c r="AA9" s="20"/>
      <c r="AB9" s="20"/>
      <c r="AC9" s="20"/>
      <c r="AD9" s="20"/>
      <c r="AE9" s="20"/>
    </row>
    <row r="10" spans="1:31" ht="12.75">
      <c r="A10" s="3" t="str">
        <f t="shared" si="0"/>
        <v>OK</v>
      </c>
      <c r="B10" s="21">
        <v>4</v>
      </c>
      <c r="C10" t="s">
        <v>117</v>
      </c>
      <c r="D10" s="11">
        <v>17.25</v>
      </c>
      <c r="E10" s="11">
        <v>9.39</v>
      </c>
      <c r="F10" s="13"/>
      <c r="G10" t="s">
        <v>114</v>
      </c>
      <c r="H10" s="11">
        <v>15.55</v>
      </c>
      <c r="I10" s="11">
        <v>10.63</v>
      </c>
      <c r="J10" s="22"/>
      <c r="K10" t="s">
        <v>108</v>
      </c>
      <c r="L10" s="11">
        <v>14.5</v>
      </c>
      <c r="M10" s="11">
        <v>10.8</v>
      </c>
      <c r="N10" s="22"/>
      <c r="O10" t="s">
        <v>111</v>
      </c>
      <c r="P10" s="11">
        <v>13.4</v>
      </c>
      <c r="Q10" s="11">
        <v>12.06</v>
      </c>
      <c r="R10" s="17">
        <f t="shared" si="1"/>
      </c>
      <c r="S10" s="20"/>
      <c r="T10" s="20"/>
      <c r="U10" s="20"/>
      <c r="V10" s="20"/>
      <c r="W10" s="20"/>
      <c r="X10" s="20"/>
      <c r="Y10" s="20"/>
      <c r="Z10" s="20"/>
      <c r="AA10" s="20"/>
      <c r="AB10" s="20"/>
      <c r="AC10" s="20"/>
      <c r="AD10" s="20"/>
      <c r="AE10" s="20"/>
    </row>
    <row r="11" spans="1:37" ht="12.75">
      <c r="A11" s="3" t="str">
        <f t="shared" si="0"/>
        <v>OK</v>
      </c>
      <c r="B11" s="21">
        <v>5</v>
      </c>
      <c r="C11" t="s">
        <v>110</v>
      </c>
      <c r="D11" s="11">
        <v>18.1</v>
      </c>
      <c r="E11" s="11">
        <v>9.95</v>
      </c>
      <c r="F11" s="13"/>
      <c r="G11" t="s">
        <v>105</v>
      </c>
      <c r="H11" s="11">
        <v>15.45</v>
      </c>
      <c r="I11" s="11">
        <v>11.07</v>
      </c>
      <c r="J11" s="22"/>
      <c r="K11" t="s">
        <v>104</v>
      </c>
      <c r="L11" s="11">
        <v>15.45</v>
      </c>
      <c r="M11" s="11">
        <v>10.23</v>
      </c>
      <c r="N11" s="22"/>
      <c r="O11" t="s">
        <v>121</v>
      </c>
      <c r="P11" s="11">
        <v>13.65</v>
      </c>
      <c r="Q11" s="11">
        <v>11.56</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121</v>
      </c>
      <c r="D12" s="11">
        <v>14.1</v>
      </c>
      <c r="E12" s="11">
        <v>11.69</v>
      </c>
      <c r="F12" s="13"/>
      <c r="G12" t="s">
        <v>110</v>
      </c>
      <c r="H12" s="11">
        <v>17.15</v>
      </c>
      <c r="I12" s="11">
        <v>10.68</v>
      </c>
      <c r="J12" s="22"/>
      <c r="K12" t="s">
        <v>105</v>
      </c>
      <c r="L12" s="11">
        <v>13.55</v>
      </c>
      <c r="M12" s="11">
        <v>10.86</v>
      </c>
      <c r="N12" s="22"/>
      <c r="O12" t="s">
        <v>104</v>
      </c>
      <c r="P12" s="11">
        <v>16.05</v>
      </c>
      <c r="Q12" s="11">
        <v>10.4</v>
      </c>
      <c r="R12" s="17">
        <f t="shared" si="1"/>
      </c>
      <c r="S12" s="20"/>
      <c r="T12" s="20"/>
      <c r="U12" s="20"/>
      <c r="V12" s="20"/>
      <c r="W12" s="20"/>
      <c r="X12" s="20"/>
      <c r="Y12" s="20"/>
      <c r="Z12" s="20"/>
      <c r="AA12" s="20"/>
      <c r="AB12" s="20"/>
      <c r="AC12" s="20"/>
      <c r="AD12" s="20"/>
      <c r="AE12" s="20"/>
    </row>
    <row r="13" spans="1:31" ht="12.75">
      <c r="A13" s="3" t="str">
        <f t="shared" si="0"/>
        <v>OK</v>
      </c>
      <c r="B13" s="21">
        <v>7</v>
      </c>
      <c r="C13" t="s">
        <v>113</v>
      </c>
      <c r="D13" s="11">
        <v>16.1</v>
      </c>
      <c r="E13" s="11">
        <v>10.93</v>
      </c>
      <c r="F13" s="13"/>
      <c r="G13" t="s">
        <v>122</v>
      </c>
      <c r="H13" s="11">
        <v>13.5</v>
      </c>
      <c r="I13" s="11">
        <v>11.73</v>
      </c>
      <c r="J13" s="22"/>
      <c r="K13" t="s">
        <v>116</v>
      </c>
      <c r="L13" s="11">
        <v>15.7</v>
      </c>
      <c r="M13" s="11">
        <v>10.59</v>
      </c>
      <c r="N13" s="22"/>
      <c r="O13" t="s">
        <v>118</v>
      </c>
      <c r="P13" s="11">
        <v>16.35</v>
      </c>
      <c r="Q13" s="11">
        <v>10.99</v>
      </c>
      <c r="R13" s="17">
        <f t="shared" si="1"/>
      </c>
      <c r="S13" s="20"/>
      <c r="T13" s="20"/>
      <c r="U13" s="20"/>
      <c r="V13" s="20"/>
      <c r="W13" s="20"/>
      <c r="X13" s="20"/>
      <c r="Y13" s="20"/>
      <c r="Z13" s="20"/>
      <c r="AA13" s="20"/>
      <c r="AB13" s="20"/>
      <c r="AC13" s="20"/>
      <c r="AD13" s="20"/>
      <c r="AE13" s="20"/>
    </row>
    <row r="14" spans="1:31" ht="12.75">
      <c r="A14" s="3" t="str">
        <f t="shared" si="0"/>
        <v>OK</v>
      </c>
      <c r="B14" s="21">
        <v>8</v>
      </c>
      <c r="C14" t="s">
        <v>118</v>
      </c>
      <c r="D14" s="11">
        <v>17.15</v>
      </c>
      <c r="E14" s="11">
        <v>10.68</v>
      </c>
      <c r="F14" s="13"/>
      <c r="G14" t="s">
        <v>113</v>
      </c>
      <c r="H14" s="11">
        <v>16.25</v>
      </c>
      <c r="I14" s="11">
        <v>11.15</v>
      </c>
      <c r="J14" s="22"/>
      <c r="K14" t="s">
        <v>122</v>
      </c>
      <c r="L14" s="11">
        <v>13.55</v>
      </c>
      <c r="M14" s="11">
        <v>11.86</v>
      </c>
      <c r="N14" s="22"/>
      <c r="O14" t="s">
        <v>116</v>
      </c>
      <c r="P14" s="11">
        <v>15.45</v>
      </c>
      <c r="Q14" s="11">
        <v>11.47</v>
      </c>
      <c r="R14" s="17">
        <f t="shared" si="1"/>
      </c>
      <c r="S14" s="20"/>
      <c r="T14" s="20"/>
      <c r="U14" s="20"/>
      <c r="V14" s="20"/>
      <c r="W14" s="20"/>
      <c r="X14" s="20"/>
      <c r="Y14" s="20"/>
      <c r="Z14" s="20"/>
      <c r="AA14" s="20"/>
      <c r="AB14" s="20"/>
      <c r="AC14" s="20"/>
      <c r="AD14" s="20"/>
      <c r="AE14" s="20"/>
    </row>
    <row r="15" spans="1:31" ht="12.75">
      <c r="A15" s="3" t="str">
        <f t="shared" si="0"/>
        <v>OK</v>
      </c>
      <c r="B15" s="21">
        <v>9</v>
      </c>
      <c r="C15" t="s">
        <v>115</v>
      </c>
      <c r="D15" s="11">
        <v>16.45</v>
      </c>
      <c r="E15" s="11">
        <v>10.63</v>
      </c>
      <c r="F15" s="13"/>
      <c r="G15" t="s">
        <v>120</v>
      </c>
      <c r="H15" s="11">
        <v>17.9</v>
      </c>
      <c r="I15" s="11">
        <v>9.94</v>
      </c>
      <c r="J15" s="22"/>
      <c r="K15" t="s">
        <v>109</v>
      </c>
      <c r="L15" s="11">
        <v>13.25</v>
      </c>
      <c r="M15" s="11">
        <v>11.3</v>
      </c>
      <c r="N15" s="22"/>
      <c r="O15" t="s">
        <v>107</v>
      </c>
      <c r="P15" s="11">
        <v>15.55</v>
      </c>
      <c r="Q15" s="11">
        <v>10.53</v>
      </c>
      <c r="R15" s="17">
        <f t="shared" si="1"/>
      </c>
      <c r="S15" s="20"/>
      <c r="T15" s="20"/>
      <c r="U15" s="20"/>
      <c r="V15" s="20"/>
      <c r="W15" s="20"/>
      <c r="X15" s="20"/>
      <c r="Y15" s="20"/>
      <c r="Z15" s="20"/>
      <c r="AA15" s="20"/>
      <c r="AB15" s="20"/>
      <c r="AC15" s="20"/>
      <c r="AD15" s="20"/>
      <c r="AE15" s="20"/>
    </row>
    <row r="16" spans="1:31" ht="12.75">
      <c r="A16" s="3" t="str">
        <f t="shared" si="0"/>
        <v>OK</v>
      </c>
      <c r="B16" s="21">
        <v>10</v>
      </c>
      <c r="C16" t="s">
        <v>107</v>
      </c>
      <c r="D16" s="11">
        <v>17.15</v>
      </c>
      <c r="E16" s="11">
        <v>9.96</v>
      </c>
      <c r="F16" s="13"/>
      <c r="G16" t="s">
        <v>115</v>
      </c>
      <c r="H16" s="11">
        <v>16.1</v>
      </c>
      <c r="I16" s="11">
        <v>10.85</v>
      </c>
      <c r="J16" s="22"/>
      <c r="K16" t="s">
        <v>120</v>
      </c>
      <c r="L16" s="11">
        <v>16.95</v>
      </c>
      <c r="M16" s="11">
        <v>9.8</v>
      </c>
      <c r="N16" s="22"/>
      <c r="O16" t="s">
        <v>109</v>
      </c>
      <c r="P16" s="11">
        <v>15.6</v>
      </c>
      <c r="Q16" s="11">
        <v>10.76</v>
      </c>
      <c r="R16" s="17">
        <f t="shared" si="1"/>
      </c>
      <c r="S16" s="20"/>
      <c r="T16" s="20"/>
      <c r="U16" s="20"/>
      <c r="V16" s="20"/>
      <c r="W16" s="20"/>
      <c r="X16" s="20"/>
      <c r="Y16" s="20"/>
      <c r="Z16" s="20"/>
      <c r="AA16" s="20"/>
      <c r="AB16" s="20"/>
      <c r="AC16" s="20"/>
      <c r="AD16" s="20"/>
      <c r="AE16" s="20"/>
    </row>
    <row r="17" spans="1:31" ht="12.75">
      <c r="A17" s="3" t="str">
        <f t="shared" si="0"/>
        <v>OK</v>
      </c>
      <c r="B17" s="21">
        <v>11</v>
      </c>
      <c r="C17" t="s">
        <v>119</v>
      </c>
      <c r="D17" s="11">
        <v>14.3</v>
      </c>
      <c r="E17" s="11">
        <v>9.31</v>
      </c>
      <c r="F17" s="13"/>
      <c r="G17" t="s">
        <v>121</v>
      </c>
      <c r="H17" s="11">
        <v>13</v>
      </c>
      <c r="I17" s="11">
        <v>11.87</v>
      </c>
      <c r="J17" s="22"/>
      <c r="K17" t="s">
        <v>123</v>
      </c>
      <c r="L17" s="11">
        <v>14.6</v>
      </c>
      <c r="M17" s="11">
        <v>11.49</v>
      </c>
      <c r="N17" s="22"/>
      <c r="O17" t="s">
        <v>105</v>
      </c>
      <c r="P17" s="11">
        <v>15.1</v>
      </c>
      <c r="Q17" s="11">
        <v>10.94</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105</v>
      </c>
      <c r="D18" s="11">
        <v>16.1</v>
      </c>
      <c r="E18" s="11">
        <v>10.45</v>
      </c>
      <c r="F18" s="13"/>
      <c r="G18" t="s">
        <v>119</v>
      </c>
      <c r="H18" s="11">
        <v>18.55</v>
      </c>
      <c r="I18" s="11">
        <v>9.83</v>
      </c>
      <c r="J18" s="22"/>
      <c r="K18" t="s">
        <v>121</v>
      </c>
      <c r="L18" s="11">
        <v>14.95</v>
      </c>
      <c r="M18" s="11">
        <v>11.67</v>
      </c>
      <c r="N18" s="22"/>
      <c r="O18" t="s">
        <v>123</v>
      </c>
      <c r="P18" s="11">
        <v>14.85</v>
      </c>
      <c r="Q18" s="11">
        <v>11.09</v>
      </c>
      <c r="R18" s="17">
        <f aca="true" t="shared" si="2" ref="R18:R26">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111</v>
      </c>
      <c r="D19" s="11">
        <v>16.1</v>
      </c>
      <c r="E19" s="11">
        <v>11.17</v>
      </c>
      <c r="F19" s="13"/>
      <c r="G19" t="s">
        <v>112</v>
      </c>
      <c r="H19" s="11">
        <v>14.5</v>
      </c>
      <c r="I19" s="11">
        <v>11.71</v>
      </c>
      <c r="J19" s="22"/>
      <c r="K19" t="s">
        <v>114</v>
      </c>
      <c r="L19" s="11">
        <v>14.5</v>
      </c>
      <c r="M19" s="11">
        <v>10.79</v>
      </c>
      <c r="N19" s="22"/>
      <c r="O19" t="s">
        <v>106</v>
      </c>
      <c r="P19" s="11">
        <v>14.4</v>
      </c>
      <c r="Q19" s="11">
        <v>10.35</v>
      </c>
      <c r="R19" s="17">
        <f t="shared" si="2"/>
      </c>
      <c r="S19" s="20"/>
      <c r="T19" s="20"/>
      <c r="U19" s="20"/>
      <c r="V19" s="20"/>
      <c r="W19" s="20"/>
      <c r="X19" s="20"/>
      <c r="Y19" s="20"/>
      <c r="Z19" s="20"/>
      <c r="AA19" s="20"/>
      <c r="AB19" s="20"/>
      <c r="AC19" s="20"/>
      <c r="AD19" s="20"/>
      <c r="AE19" s="20"/>
    </row>
    <row r="20" spans="1:31" ht="12.75">
      <c r="A20" s="3" t="str">
        <f t="shared" si="0"/>
        <v>OK</v>
      </c>
      <c r="B20" s="21">
        <v>14</v>
      </c>
      <c r="C20" t="s">
        <v>106</v>
      </c>
      <c r="D20" s="11">
        <v>15.3</v>
      </c>
      <c r="E20" s="11">
        <v>10.23</v>
      </c>
      <c r="F20" s="13"/>
      <c r="G20" t="s">
        <v>111</v>
      </c>
      <c r="H20" s="11">
        <v>15.55</v>
      </c>
      <c r="I20" s="11">
        <v>11.63</v>
      </c>
      <c r="J20" s="22"/>
      <c r="K20" t="s">
        <v>112</v>
      </c>
      <c r="L20" s="11">
        <v>14.55</v>
      </c>
      <c r="M20" s="11">
        <v>11.52</v>
      </c>
      <c r="N20" s="22"/>
      <c r="O20" t="s">
        <v>114</v>
      </c>
      <c r="P20" s="11">
        <v>16.9</v>
      </c>
      <c r="Q20" s="11">
        <v>10.36</v>
      </c>
      <c r="R20" s="17">
        <f t="shared" si="2"/>
      </c>
      <c r="S20" s="20"/>
      <c r="T20" s="20"/>
      <c r="U20" s="20"/>
      <c r="V20" s="20"/>
      <c r="W20" s="20"/>
      <c r="X20" s="20"/>
      <c r="Y20" s="20"/>
      <c r="Z20" s="20"/>
      <c r="AA20" s="20"/>
      <c r="AB20" s="20"/>
      <c r="AC20" s="20"/>
      <c r="AD20" s="20"/>
      <c r="AE20" s="20"/>
    </row>
    <row r="21" spans="1:31" ht="12.75">
      <c r="A21" s="3" t="str">
        <f t="shared" si="0"/>
        <v>OK</v>
      </c>
      <c r="B21" s="21">
        <v>15</v>
      </c>
      <c r="C21" t="s">
        <v>104</v>
      </c>
      <c r="D21" s="11">
        <v>17.6</v>
      </c>
      <c r="E21" s="11">
        <v>9.56</v>
      </c>
      <c r="F21" s="13"/>
      <c r="G21" t="s">
        <v>117</v>
      </c>
      <c r="H21" s="11">
        <v>16.6</v>
      </c>
      <c r="I21" s="11">
        <v>10.16</v>
      </c>
      <c r="J21" s="22"/>
      <c r="K21" t="s">
        <v>110</v>
      </c>
      <c r="L21" s="11">
        <v>18</v>
      </c>
      <c r="M21" s="11">
        <v>9.9</v>
      </c>
      <c r="N21" s="22"/>
      <c r="O21" t="s">
        <v>108</v>
      </c>
      <c r="P21" s="11">
        <v>15.6</v>
      </c>
      <c r="Q21" s="11">
        <v>10.4</v>
      </c>
      <c r="R21" s="17">
        <f t="shared" si="2"/>
      </c>
      <c r="S21" s="20"/>
      <c r="T21" s="20"/>
      <c r="U21" s="20"/>
      <c r="V21" s="20"/>
      <c r="W21" s="20"/>
      <c r="X21" s="20"/>
      <c r="Y21" s="20"/>
      <c r="Z21" s="20"/>
      <c r="AA21" s="20"/>
      <c r="AB21" s="20"/>
      <c r="AC21" s="20"/>
      <c r="AD21" s="20"/>
      <c r="AE21" s="20"/>
    </row>
    <row r="22" spans="1:31" ht="12.75">
      <c r="A22" s="3" t="str">
        <f t="shared" si="0"/>
        <v>OK</v>
      </c>
      <c r="B22" s="21">
        <v>16</v>
      </c>
      <c r="C22" t="s">
        <v>108</v>
      </c>
      <c r="D22" s="11">
        <v>17.9</v>
      </c>
      <c r="E22" s="11">
        <v>9.37</v>
      </c>
      <c r="F22" s="13"/>
      <c r="G22" t="s">
        <v>104</v>
      </c>
      <c r="H22" s="11">
        <v>2</v>
      </c>
      <c r="I22" s="11">
        <v>25</v>
      </c>
      <c r="J22" s="22"/>
      <c r="K22" t="s">
        <v>117</v>
      </c>
      <c r="L22" s="11">
        <v>16.95</v>
      </c>
      <c r="M22" s="11">
        <v>9.39</v>
      </c>
      <c r="N22" s="22"/>
      <c r="O22" t="s">
        <v>110</v>
      </c>
      <c r="P22" s="11">
        <v>18.05</v>
      </c>
      <c r="Q22" s="11">
        <v>9.57</v>
      </c>
      <c r="R22" s="17">
        <f t="shared" si="2"/>
      </c>
      <c r="S22" s="20"/>
      <c r="T22" s="20"/>
      <c r="U22" s="20"/>
      <c r="V22" s="20"/>
      <c r="W22" s="20"/>
      <c r="X22" s="20"/>
      <c r="Y22" s="20"/>
      <c r="Z22" s="20"/>
      <c r="AA22" s="20"/>
      <c r="AB22" s="20"/>
      <c r="AC22" s="20"/>
      <c r="AD22" s="20"/>
      <c r="AE22" s="20"/>
    </row>
    <row r="23" spans="1:31" ht="12.75">
      <c r="A23" s="3" t="str">
        <f t="shared" si="0"/>
        <v>OK</v>
      </c>
      <c r="B23" s="21">
        <v>17</v>
      </c>
      <c r="C23" t="s">
        <v>116</v>
      </c>
      <c r="D23" s="11">
        <v>18.35</v>
      </c>
      <c r="E23" s="11">
        <v>9.71</v>
      </c>
      <c r="F23" s="13"/>
      <c r="G23" t="s">
        <v>107</v>
      </c>
      <c r="H23" s="11">
        <v>16.3</v>
      </c>
      <c r="I23" s="11">
        <v>10.42</v>
      </c>
      <c r="J23" s="22"/>
      <c r="K23" t="s">
        <v>113</v>
      </c>
      <c r="L23" s="11">
        <v>15.55</v>
      </c>
      <c r="M23" s="11">
        <v>10.5</v>
      </c>
      <c r="N23" s="22"/>
      <c r="O23" t="s">
        <v>120</v>
      </c>
      <c r="P23" s="11">
        <v>17.65</v>
      </c>
      <c r="Q23" s="11">
        <v>9.64</v>
      </c>
      <c r="R23" s="17">
        <f t="shared" si="2"/>
      </c>
      <c r="S23" s="20"/>
      <c r="T23" s="20"/>
      <c r="U23" s="20"/>
      <c r="V23" s="20"/>
      <c r="W23" s="20"/>
      <c r="X23" s="20"/>
      <c r="Y23" s="20"/>
      <c r="Z23" s="20"/>
      <c r="AA23" s="20"/>
      <c r="AB23" s="20"/>
      <c r="AC23" s="20"/>
      <c r="AD23" s="20"/>
      <c r="AE23" s="20"/>
    </row>
    <row r="24" spans="1:31" ht="12.75">
      <c r="A24" s="3" t="str">
        <f t="shared" si="0"/>
        <v>OK</v>
      </c>
      <c r="B24" s="21">
        <v>18</v>
      </c>
      <c r="C24" t="s">
        <v>120</v>
      </c>
      <c r="D24" s="11">
        <v>19.15</v>
      </c>
      <c r="E24" s="11">
        <v>9.4</v>
      </c>
      <c r="F24" s="13"/>
      <c r="G24" t="s">
        <v>116</v>
      </c>
      <c r="H24" s="11">
        <v>16.45</v>
      </c>
      <c r="I24" s="11">
        <v>10.42</v>
      </c>
      <c r="J24" s="22"/>
      <c r="K24" t="s">
        <v>107</v>
      </c>
      <c r="L24" s="11">
        <v>16</v>
      </c>
      <c r="M24" s="11">
        <v>10.36</v>
      </c>
      <c r="N24" s="22"/>
      <c r="O24" t="s">
        <v>113</v>
      </c>
      <c r="P24" s="11">
        <v>16.55</v>
      </c>
      <c r="Q24" s="11">
        <v>10.85</v>
      </c>
      <c r="R24" s="17">
        <f t="shared" si="2"/>
      </c>
      <c r="S24" s="20"/>
      <c r="T24" s="20"/>
      <c r="U24" s="20"/>
      <c r="V24" s="20"/>
      <c r="W24" s="20"/>
      <c r="X24" s="20"/>
      <c r="Y24" s="20"/>
      <c r="Z24" s="20"/>
      <c r="AA24" s="20"/>
      <c r="AB24" s="20"/>
      <c r="AC24" s="20"/>
      <c r="AD24" s="20"/>
      <c r="AE24" s="20"/>
    </row>
    <row r="25" spans="1:31" ht="12.75">
      <c r="A25" s="3" t="str">
        <f t="shared" si="0"/>
        <v>OK</v>
      </c>
      <c r="B25" s="21">
        <v>19</v>
      </c>
      <c r="C25" t="s">
        <v>109</v>
      </c>
      <c r="D25" s="11">
        <v>16.4</v>
      </c>
      <c r="E25" s="11">
        <v>10.2</v>
      </c>
      <c r="F25" s="13"/>
      <c r="G25" t="s">
        <v>118</v>
      </c>
      <c r="H25" s="11">
        <v>17.05</v>
      </c>
      <c r="I25" s="11">
        <v>10.23</v>
      </c>
      <c r="J25" s="22"/>
      <c r="K25" t="s">
        <v>115</v>
      </c>
      <c r="L25" s="11">
        <v>17.4</v>
      </c>
      <c r="M25" s="11">
        <v>10.38</v>
      </c>
      <c r="N25" s="22"/>
      <c r="O25"/>
      <c r="P25" s="11"/>
      <c r="Q25" s="11"/>
      <c r="R25" s="17">
        <f t="shared" si="2"/>
      </c>
      <c r="S25" s="20"/>
      <c r="T25" s="20"/>
      <c r="U25" s="20"/>
      <c r="V25" s="20"/>
      <c r="W25" s="20"/>
      <c r="X25" s="20"/>
      <c r="Y25" s="20"/>
      <c r="Z25" s="20"/>
      <c r="AA25" s="20"/>
      <c r="AB25" s="20"/>
      <c r="AC25" s="20"/>
      <c r="AD25" s="20"/>
      <c r="AE25" s="20"/>
    </row>
    <row r="26" spans="1:31" ht="12.75">
      <c r="A26" s="3" t="str">
        <f t="shared" si="0"/>
        <v>OK</v>
      </c>
      <c r="B26" s="21">
        <v>20</v>
      </c>
      <c r="C26"/>
      <c r="D26" s="11"/>
      <c r="E26" s="11"/>
      <c r="F26" s="13"/>
      <c r="G26" t="s">
        <v>109</v>
      </c>
      <c r="H26" s="11">
        <v>14.5</v>
      </c>
      <c r="I26" s="11">
        <v>11.15</v>
      </c>
      <c r="J26" s="22"/>
      <c r="K26" t="s">
        <v>118</v>
      </c>
      <c r="L26" s="11">
        <v>16.3</v>
      </c>
      <c r="M26" s="11">
        <v>10.45</v>
      </c>
      <c r="N26" s="22"/>
      <c r="O26" t="s">
        <v>115</v>
      </c>
      <c r="P26" s="11">
        <v>17.3</v>
      </c>
      <c r="Q26" s="11">
        <v>10.12</v>
      </c>
      <c r="R26" s="17">
        <f t="shared" si="2"/>
      </c>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H7:H76 P7:P76 D7:D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M7:M76 Q7:Q76 E7:E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1"/>
</worksheet>
</file>

<file path=xl/worksheets/sheet4.xml><?xml version="1.0" encoding="utf-8"?>
<worksheet xmlns="http://schemas.openxmlformats.org/spreadsheetml/2006/main" xmlns:r="http://schemas.openxmlformats.org/officeDocument/2006/relationships">
  <sheetPr codeName="Sheet2">
    <tabColor indexed="61"/>
  </sheetPr>
  <dimension ref="B2:Z499"/>
  <sheetViews>
    <sheetView tabSelected="1" zoomScale="85" zoomScaleNormal="85" workbookViewId="0" topLeftCell="A1">
      <selection activeCell="U12" sqref="U12"/>
    </sheetView>
  </sheetViews>
  <sheetFormatPr defaultColWidth="9.140625" defaultRowHeight="12.75"/>
  <cols>
    <col min="1" max="1" width="1.57421875" style="14" customWidth="1"/>
    <col min="2" max="2" width="4.57421875" style="14" customWidth="1"/>
    <col min="3" max="3" width="15.28125" style="14" customWidth="1"/>
    <col min="4" max="4" width="10.28125" style="14" customWidth="1"/>
    <col min="5" max="12" width="9.140625" style="14" customWidth="1"/>
    <col min="13" max="14" width="9.140625" style="14" hidden="1" customWidth="1"/>
    <col min="15" max="15" width="9.140625" style="14" customWidth="1"/>
    <col min="16" max="17" width="9.140625" style="14" hidden="1" customWidth="1"/>
    <col min="18" max="18" width="5.28125" style="14" customWidth="1"/>
    <col min="19" max="20" width="5.7109375" style="14" customWidth="1"/>
    <col min="21" max="24" width="9.140625" style="14" customWidth="1"/>
    <col min="25" max="25" width="13.421875" style="14" customWidth="1"/>
    <col min="26" max="26" width="9.140625" style="14" hidden="1" customWidth="1"/>
    <col min="27" max="16384" width="9.140625" style="14" customWidth="1"/>
  </cols>
  <sheetData>
    <row r="1" ht="8.25" customHeight="1" thickBot="1"/>
    <row r="2" spans="2:26" ht="15" thickTop="1">
      <c r="B2" s="92"/>
      <c r="C2" s="93" t="s">
        <v>128</v>
      </c>
      <c r="D2" s="94"/>
      <c r="E2" s="95"/>
      <c r="F2" s="95"/>
      <c r="G2" s="96"/>
      <c r="H2" s="96"/>
      <c r="I2" s="97"/>
      <c r="J2" s="97"/>
      <c r="K2" s="98"/>
      <c r="L2" s="98"/>
      <c r="M2" s="99" t="s">
        <v>1</v>
      </c>
      <c r="N2" s="99" t="s">
        <v>1</v>
      </c>
      <c r="O2" s="99" t="s">
        <v>1</v>
      </c>
      <c r="P2" s="99" t="s">
        <v>1</v>
      </c>
      <c r="Q2" s="100" t="s">
        <v>2</v>
      </c>
      <c r="R2" s="100" t="s">
        <v>126</v>
      </c>
      <c r="S2" s="99" t="s">
        <v>4</v>
      </c>
      <c r="T2" s="99" t="s">
        <v>4</v>
      </c>
      <c r="U2" s="99" t="s">
        <v>4</v>
      </c>
      <c r="V2" s="99" t="s">
        <v>4</v>
      </c>
      <c r="W2" s="99" t="s">
        <v>3</v>
      </c>
      <c r="X2" s="100" t="s">
        <v>2</v>
      </c>
      <c r="Y2" s="101" t="s">
        <v>72</v>
      </c>
      <c r="Z2" s="89">
        <v>124</v>
      </c>
    </row>
    <row r="3" spans="2:26" ht="30" thickBot="1">
      <c r="B3" s="102" t="s">
        <v>5</v>
      </c>
      <c r="C3" s="103" t="s">
        <v>6</v>
      </c>
      <c r="D3" s="104" t="s">
        <v>125</v>
      </c>
      <c r="E3" s="105" t="s">
        <v>8</v>
      </c>
      <c r="F3" s="105" t="s">
        <v>9</v>
      </c>
      <c r="G3" s="128" t="s">
        <v>8</v>
      </c>
      <c r="H3" s="128" t="s">
        <v>9</v>
      </c>
      <c r="I3" s="106" t="s">
        <v>8</v>
      </c>
      <c r="J3" s="106" t="s">
        <v>9</v>
      </c>
      <c r="K3" s="107" t="s">
        <v>8</v>
      </c>
      <c r="L3" s="107" t="s">
        <v>9</v>
      </c>
      <c r="M3" s="108" t="s">
        <v>10</v>
      </c>
      <c r="N3" s="108" t="s">
        <v>11</v>
      </c>
      <c r="O3" s="108" t="s">
        <v>13</v>
      </c>
      <c r="P3" s="108" t="s">
        <v>12</v>
      </c>
      <c r="Q3" s="108" t="s">
        <v>14</v>
      </c>
      <c r="R3" s="108" t="s">
        <v>127</v>
      </c>
      <c r="S3" s="108" t="s">
        <v>0</v>
      </c>
      <c r="T3" s="108" t="s">
        <v>15</v>
      </c>
      <c r="U3" s="108" t="s">
        <v>3</v>
      </c>
      <c r="V3" s="108" t="s">
        <v>16</v>
      </c>
      <c r="W3" s="108" t="s">
        <v>17</v>
      </c>
      <c r="X3" s="108" t="s">
        <v>18</v>
      </c>
      <c r="Y3" s="109" t="s">
        <v>74</v>
      </c>
      <c r="Z3" s="90" t="s">
        <v>73</v>
      </c>
    </row>
    <row r="4" spans="2:26" ht="19.5" customHeight="1" thickBot="1">
      <c r="B4" s="110">
        <v>1</v>
      </c>
      <c r="C4" s="111" t="s">
        <v>130</v>
      </c>
      <c r="D4" s="112"/>
      <c r="E4" s="113">
        <v>19.15</v>
      </c>
      <c r="F4" s="114">
        <v>9.4</v>
      </c>
      <c r="G4" s="114">
        <v>17.9</v>
      </c>
      <c r="H4" s="114">
        <v>9.94</v>
      </c>
      <c r="I4" s="114">
        <v>16.95</v>
      </c>
      <c r="J4" s="114">
        <v>9.8</v>
      </c>
      <c r="K4" s="114">
        <v>17.65</v>
      </c>
      <c r="L4" s="114">
        <v>9.64</v>
      </c>
      <c r="M4" s="115">
        <f aca="true" t="shared" si="0" ref="M4:M23">SUM(E4,G4,I4,K4)</f>
        <v>71.65</v>
      </c>
      <c r="N4" s="115">
        <f aca="true" t="shared" si="1" ref="N4:N23">IF(COUNT(E4,G4,I4,K4)=4,MINA(E4,G4,I4,K4),0)</f>
        <v>16.95</v>
      </c>
      <c r="O4" s="115">
        <f aca="true" t="shared" si="2" ref="O4:O23">SUM(M4-N4)</f>
        <v>54.7</v>
      </c>
      <c r="P4" s="115">
        <f aca="true" t="shared" si="3" ref="P4:P23">MAX(E4,G4,I4,K4)</f>
        <v>19.15</v>
      </c>
      <c r="Q4" s="115">
        <f aca="true" t="shared" si="4" ref="Q4:Q23">MIN(F4,H4,J4,L4)</f>
        <v>9.4</v>
      </c>
      <c r="R4" s="116">
        <v>1</v>
      </c>
      <c r="S4" s="129"/>
      <c r="T4" s="115" t="s">
        <v>149</v>
      </c>
      <c r="U4" s="115">
        <v>19.15</v>
      </c>
      <c r="V4" s="115">
        <v>9.35</v>
      </c>
      <c r="W4" s="134">
        <f>MAX(P4,U4)</f>
        <v>19.15</v>
      </c>
      <c r="X4" s="115">
        <f>MIN(Q4,V4)</f>
        <v>9.35</v>
      </c>
      <c r="Y4" s="117">
        <f aca="true" t="shared" si="5" ref="Y4:Y23">IF(X4&lt;&gt;0,SUM($Z$2/X4*12),"")</f>
        <v>159.14438502673795</v>
      </c>
      <c r="Z4" s="91">
        <f>IF(X4&lt;&gt;0,SUM(3600/X4*$Z$2/5280),"")</f>
        <v>9.04229460379193</v>
      </c>
    </row>
    <row r="5" spans="2:26" ht="19.5" customHeight="1" thickBot="1">
      <c r="B5" s="110">
        <v>2</v>
      </c>
      <c r="C5" s="111" t="s">
        <v>155</v>
      </c>
      <c r="D5" s="112"/>
      <c r="E5" s="114">
        <v>18.1</v>
      </c>
      <c r="F5" s="114">
        <v>9.95</v>
      </c>
      <c r="G5" s="114">
        <v>17.15</v>
      </c>
      <c r="H5" s="114">
        <v>10.68</v>
      </c>
      <c r="I5" s="113">
        <v>18</v>
      </c>
      <c r="J5" s="114">
        <v>9.9</v>
      </c>
      <c r="K5" s="113">
        <v>18.05</v>
      </c>
      <c r="L5" s="118">
        <v>9.57</v>
      </c>
      <c r="M5" s="115">
        <f t="shared" si="0"/>
        <v>71.3</v>
      </c>
      <c r="N5" s="115">
        <f t="shared" si="1"/>
        <v>17.15</v>
      </c>
      <c r="O5" s="115">
        <f t="shared" si="2"/>
        <v>54.15</v>
      </c>
      <c r="P5" s="115">
        <f t="shared" si="3"/>
        <v>18.1</v>
      </c>
      <c r="Q5" s="115">
        <f t="shared" si="4"/>
        <v>9.57</v>
      </c>
      <c r="R5" s="119">
        <v>2</v>
      </c>
      <c r="S5" s="130"/>
      <c r="T5" s="115" t="s">
        <v>149</v>
      </c>
      <c r="U5" s="115">
        <v>18.5</v>
      </c>
      <c r="V5" s="115">
        <v>9.29</v>
      </c>
      <c r="W5" s="115">
        <f>MAX(P5,U5)</f>
        <v>18.5</v>
      </c>
      <c r="X5" s="115">
        <f>MIN(Q5,V5)</f>
        <v>9.29</v>
      </c>
      <c r="Y5" s="117">
        <f t="shared" si="5"/>
        <v>160.17222820236816</v>
      </c>
      <c r="Z5" s="91">
        <f aca="true" t="shared" si="6" ref="Z5:Z23">IF(X5&lt;&gt;0,SUM(3600/X5*$Z$2/5280),"")</f>
        <v>9.100694784225464</v>
      </c>
    </row>
    <row r="6" spans="2:26" ht="19.5" customHeight="1" thickBot="1">
      <c r="B6" s="110">
        <v>3</v>
      </c>
      <c r="C6" s="111" t="s">
        <v>129</v>
      </c>
      <c r="D6" s="112"/>
      <c r="E6" s="114">
        <v>14.3</v>
      </c>
      <c r="F6" s="118">
        <v>9.31</v>
      </c>
      <c r="G6" s="113">
        <v>18.55</v>
      </c>
      <c r="H6" s="118">
        <v>9.83</v>
      </c>
      <c r="I6" s="114">
        <v>17.05</v>
      </c>
      <c r="J6" s="118">
        <v>9.26</v>
      </c>
      <c r="K6" s="114">
        <v>17.55</v>
      </c>
      <c r="L6" s="114">
        <v>9.93</v>
      </c>
      <c r="M6" s="115">
        <f t="shared" si="0"/>
        <v>67.45</v>
      </c>
      <c r="N6" s="115">
        <f t="shared" si="1"/>
        <v>14.3</v>
      </c>
      <c r="O6" s="115">
        <f t="shared" si="2"/>
        <v>53.150000000000006</v>
      </c>
      <c r="P6" s="115">
        <f t="shared" si="3"/>
        <v>18.55</v>
      </c>
      <c r="Q6" s="115">
        <f t="shared" si="4"/>
        <v>9.26</v>
      </c>
      <c r="R6" s="119">
        <v>3</v>
      </c>
      <c r="S6" s="132"/>
      <c r="T6" s="115" t="s">
        <v>149</v>
      </c>
      <c r="U6" s="115">
        <v>17.3</v>
      </c>
      <c r="V6" s="115">
        <v>9.77</v>
      </c>
      <c r="W6" s="115">
        <f>MAX(P6,U6)</f>
        <v>18.55</v>
      </c>
      <c r="X6" s="115">
        <f>MIN(Q6,V6)</f>
        <v>9.26</v>
      </c>
      <c r="Y6" s="117">
        <f t="shared" si="5"/>
        <v>160.69114470842334</v>
      </c>
      <c r="Z6" s="91">
        <f t="shared" si="6"/>
        <v>9.130178676614962</v>
      </c>
    </row>
    <row r="7" spans="2:26" ht="19.5" customHeight="1" thickBot="1">
      <c r="B7" s="110">
        <v>4</v>
      </c>
      <c r="C7" s="111" t="s">
        <v>132</v>
      </c>
      <c r="D7" s="112"/>
      <c r="E7" s="114">
        <v>17.25</v>
      </c>
      <c r="F7" s="114">
        <v>9.39</v>
      </c>
      <c r="G7" s="114">
        <v>16.6</v>
      </c>
      <c r="H7" s="114">
        <v>10.16</v>
      </c>
      <c r="I7" s="114">
        <v>16.95</v>
      </c>
      <c r="J7" s="114">
        <v>9.39</v>
      </c>
      <c r="K7" s="114">
        <v>15.45</v>
      </c>
      <c r="L7" s="114">
        <v>9.96</v>
      </c>
      <c r="M7" s="115">
        <f t="shared" si="0"/>
        <v>66.25</v>
      </c>
      <c r="N7" s="115">
        <f t="shared" si="1"/>
        <v>15.45</v>
      </c>
      <c r="O7" s="115">
        <f t="shared" si="2"/>
        <v>50.8</v>
      </c>
      <c r="P7" s="115">
        <f t="shared" si="3"/>
        <v>17.25</v>
      </c>
      <c r="Q7" s="115">
        <f t="shared" si="4"/>
        <v>9.39</v>
      </c>
      <c r="R7" s="119">
        <v>5</v>
      </c>
      <c r="S7" s="133"/>
      <c r="T7" s="115" t="s">
        <v>149</v>
      </c>
      <c r="U7" s="115">
        <v>16.65</v>
      </c>
      <c r="V7" s="115">
        <v>9.51</v>
      </c>
      <c r="W7" s="136">
        <v>18.5</v>
      </c>
      <c r="X7" s="134">
        <v>8.61</v>
      </c>
      <c r="Y7" s="135">
        <f t="shared" si="5"/>
        <v>172.82229965156796</v>
      </c>
      <c r="Z7" s="91">
        <f t="shared" si="6"/>
        <v>9.819448843839089</v>
      </c>
    </row>
    <row r="8" spans="2:26" ht="19.5" customHeight="1" thickBot="1">
      <c r="B8" s="110">
        <v>5</v>
      </c>
      <c r="C8" s="111" t="s">
        <v>134</v>
      </c>
      <c r="D8" s="112"/>
      <c r="E8" s="114">
        <v>18.35</v>
      </c>
      <c r="F8" s="114">
        <v>9.71</v>
      </c>
      <c r="G8" s="114">
        <v>16.45</v>
      </c>
      <c r="H8" s="114">
        <v>10.42</v>
      </c>
      <c r="I8" s="114">
        <v>15.7</v>
      </c>
      <c r="J8" s="114">
        <v>10.59</v>
      </c>
      <c r="K8" s="114">
        <v>15.45</v>
      </c>
      <c r="L8" s="114">
        <v>11.47</v>
      </c>
      <c r="M8" s="115">
        <f t="shared" si="0"/>
        <v>65.95</v>
      </c>
      <c r="N8" s="115">
        <f t="shared" si="1"/>
        <v>15.45</v>
      </c>
      <c r="O8" s="115">
        <f t="shared" si="2"/>
        <v>50.5</v>
      </c>
      <c r="P8" s="115">
        <f t="shared" si="3"/>
        <v>18.35</v>
      </c>
      <c r="Q8" s="115">
        <f t="shared" si="4"/>
        <v>9.71</v>
      </c>
      <c r="R8" s="119">
        <v>7</v>
      </c>
      <c r="S8" s="132"/>
      <c r="T8" s="115" t="s">
        <v>150</v>
      </c>
      <c r="U8" s="115">
        <v>17.65</v>
      </c>
      <c r="V8" s="115">
        <v>9.83</v>
      </c>
      <c r="W8" s="115">
        <f>MAX(P8,U8)</f>
        <v>18.35</v>
      </c>
      <c r="X8" s="115">
        <v>9.63</v>
      </c>
      <c r="Y8" s="117">
        <f t="shared" si="5"/>
        <v>154.5171339563863</v>
      </c>
      <c r="Z8" s="91">
        <f t="shared" si="6"/>
        <v>8.77938261115831</v>
      </c>
    </row>
    <row r="9" spans="2:26" ht="19.5" customHeight="1" thickBot="1">
      <c r="B9" s="110">
        <v>6</v>
      </c>
      <c r="C9" s="111" t="s">
        <v>133</v>
      </c>
      <c r="D9" s="112"/>
      <c r="E9" s="114">
        <v>17.15</v>
      </c>
      <c r="F9" s="114">
        <v>10.68</v>
      </c>
      <c r="G9" s="114">
        <v>17.05</v>
      </c>
      <c r="H9" s="114">
        <v>10.23</v>
      </c>
      <c r="I9" s="114">
        <v>16.3</v>
      </c>
      <c r="J9" s="114">
        <v>10.45</v>
      </c>
      <c r="K9" s="114">
        <v>16.35</v>
      </c>
      <c r="L9" s="114">
        <v>10.99</v>
      </c>
      <c r="M9" s="115">
        <f t="shared" si="0"/>
        <v>66.85</v>
      </c>
      <c r="N9" s="115">
        <f t="shared" si="1"/>
        <v>16.3</v>
      </c>
      <c r="O9" s="115">
        <f t="shared" si="2"/>
        <v>50.55</v>
      </c>
      <c r="P9" s="115">
        <f t="shared" si="3"/>
        <v>17.15</v>
      </c>
      <c r="Q9" s="115">
        <f t="shared" si="4"/>
        <v>10.23</v>
      </c>
      <c r="R9" s="119">
        <v>6</v>
      </c>
      <c r="S9" s="133"/>
      <c r="T9" s="115" t="s">
        <v>150</v>
      </c>
      <c r="U9" s="115">
        <v>17.25</v>
      </c>
      <c r="V9" s="115">
        <v>9.79</v>
      </c>
      <c r="W9" s="115">
        <f>MAX(P9,U9)</f>
        <v>17.25</v>
      </c>
      <c r="X9" s="115">
        <f aca="true" t="shared" si="7" ref="X9:X17">MIN(Q9,V9)</f>
        <v>9.79</v>
      </c>
      <c r="Y9" s="117">
        <f t="shared" si="5"/>
        <v>151.9918283963228</v>
      </c>
      <c r="Z9" s="91">
        <f t="shared" si="6"/>
        <v>8.635899340700158</v>
      </c>
    </row>
    <row r="10" spans="2:26" ht="19.5" customHeight="1" thickBot="1">
      <c r="B10" s="110">
        <v>7</v>
      </c>
      <c r="C10" s="111" t="s">
        <v>131</v>
      </c>
      <c r="D10" s="112"/>
      <c r="E10" s="114">
        <v>16.45</v>
      </c>
      <c r="F10" s="114">
        <v>10.63</v>
      </c>
      <c r="G10" s="114">
        <v>16.1</v>
      </c>
      <c r="H10" s="114">
        <v>10.85</v>
      </c>
      <c r="I10" s="114">
        <v>17.4</v>
      </c>
      <c r="J10" s="114">
        <v>10.38</v>
      </c>
      <c r="K10" s="114">
        <v>17.3</v>
      </c>
      <c r="L10" s="114">
        <v>10.12</v>
      </c>
      <c r="M10" s="115">
        <f t="shared" si="0"/>
        <v>67.25</v>
      </c>
      <c r="N10" s="115">
        <f t="shared" si="1"/>
        <v>16.1</v>
      </c>
      <c r="O10" s="115">
        <f t="shared" si="2"/>
        <v>51.15</v>
      </c>
      <c r="P10" s="115">
        <f t="shared" si="3"/>
        <v>17.4</v>
      </c>
      <c r="Q10" s="115">
        <f t="shared" si="4"/>
        <v>10.12</v>
      </c>
      <c r="R10" s="119">
        <v>4</v>
      </c>
      <c r="S10" s="131"/>
      <c r="T10" s="115" t="s">
        <v>150</v>
      </c>
      <c r="U10" s="115">
        <v>14.5</v>
      </c>
      <c r="V10" s="115">
        <v>9.04</v>
      </c>
      <c r="W10" s="115">
        <f>MAX(P10,U10)</f>
        <v>17.4</v>
      </c>
      <c r="X10" s="115">
        <f t="shared" si="7"/>
        <v>9.04</v>
      </c>
      <c r="Y10" s="117">
        <f t="shared" si="5"/>
        <v>164.60176991150445</v>
      </c>
      <c r="Z10" s="91">
        <f t="shared" si="6"/>
        <v>9.352373290426389</v>
      </c>
    </row>
    <row r="11" spans="2:26" ht="19.5" customHeight="1" thickBot="1">
      <c r="B11" s="110">
        <v>8</v>
      </c>
      <c r="C11" s="111" t="s">
        <v>135</v>
      </c>
      <c r="D11" s="112"/>
      <c r="E11" s="114">
        <v>17.55</v>
      </c>
      <c r="F11" s="114">
        <v>10</v>
      </c>
      <c r="G11" s="114">
        <v>15.55</v>
      </c>
      <c r="H11" s="114">
        <v>10.63</v>
      </c>
      <c r="I11" s="114">
        <v>14.5</v>
      </c>
      <c r="J11" s="114">
        <v>10.79</v>
      </c>
      <c r="K11" s="114">
        <v>16.9</v>
      </c>
      <c r="L11" s="114">
        <v>10.36</v>
      </c>
      <c r="M11" s="115">
        <f t="shared" si="0"/>
        <v>64.5</v>
      </c>
      <c r="N11" s="115">
        <f t="shared" si="1"/>
        <v>14.5</v>
      </c>
      <c r="O11" s="115">
        <f t="shared" si="2"/>
        <v>50</v>
      </c>
      <c r="P11" s="115">
        <f t="shared" si="3"/>
        <v>17.55</v>
      </c>
      <c r="Q11" s="115">
        <f t="shared" si="4"/>
        <v>10</v>
      </c>
      <c r="R11" s="119">
        <v>8</v>
      </c>
      <c r="S11" s="133"/>
      <c r="T11" s="115" t="s">
        <v>151</v>
      </c>
      <c r="U11" s="115">
        <v>17.05</v>
      </c>
      <c r="V11" s="115">
        <v>9.57</v>
      </c>
      <c r="W11" s="115">
        <f>MAX(P11,U11)</f>
        <v>17.55</v>
      </c>
      <c r="X11" s="115">
        <f t="shared" si="7"/>
        <v>9.57</v>
      </c>
      <c r="Y11" s="117">
        <f t="shared" si="5"/>
        <v>155.4858934169279</v>
      </c>
      <c r="Z11" s="91">
        <f t="shared" si="6"/>
        <v>8.83442576232545</v>
      </c>
    </row>
    <row r="12" spans="2:26" ht="19.5" customHeight="1" thickBot="1">
      <c r="B12" s="110">
        <v>9</v>
      </c>
      <c r="C12" s="111" t="s">
        <v>136</v>
      </c>
      <c r="D12" s="112"/>
      <c r="E12" s="114">
        <v>17.15</v>
      </c>
      <c r="F12" s="114">
        <v>9.96</v>
      </c>
      <c r="G12" s="114">
        <v>16.3</v>
      </c>
      <c r="H12" s="114">
        <v>10.42</v>
      </c>
      <c r="I12" s="114">
        <v>16</v>
      </c>
      <c r="J12" s="114">
        <v>10.36</v>
      </c>
      <c r="K12" s="114">
        <v>15.55</v>
      </c>
      <c r="L12" s="114">
        <v>10.53</v>
      </c>
      <c r="M12" s="115">
        <f t="shared" si="0"/>
        <v>65</v>
      </c>
      <c r="N12" s="115">
        <f t="shared" si="1"/>
        <v>15.55</v>
      </c>
      <c r="O12" s="115">
        <f t="shared" si="2"/>
        <v>49.45</v>
      </c>
      <c r="P12" s="115">
        <f t="shared" si="3"/>
        <v>17.15</v>
      </c>
      <c r="Q12" s="115">
        <f t="shared" si="4"/>
        <v>9.96</v>
      </c>
      <c r="R12" s="119">
        <v>9</v>
      </c>
      <c r="S12" s="132"/>
      <c r="T12" s="115" t="s">
        <v>151</v>
      </c>
      <c r="U12" s="115">
        <v>16.55</v>
      </c>
      <c r="V12" s="115">
        <v>10.7</v>
      </c>
      <c r="W12" s="115">
        <f>MAX(P12,U12)</f>
        <v>17.15</v>
      </c>
      <c r="X12" s="115">
        <f t="shared" si="7"/>
        <v>9.96</v>
      </c>
      <c r="Y12" s="117">
        <f t="shared" si="5"/>
        <v>149.39759036144576</v>
      </c>
      <c r="Z12" s="91">
        <f t="shared" si="6"/>
        <v>8.488499452354873</v>
      </c>
    </row>
    <row r="13" spans="2:26" ht="19.5" customHeight="1" thickBot="1">
      <c r="B13" s="110">
        <v>10</v>
      </c>
      <c r="C13" s="111" t="s">
        <v>137</v>
      </c>
      <c r="D13" s="112"/>
      <c r="E13" s="114">
        <v>17.6</v>
      </c>
      <c r="F13" s="114">
        <v>9.56</v>
      </c>
      <c r="G13" s="114">
        <v>2</v>
      </c>
      <c r="H13" s="120" t="s">
        <v>124</v>
      </c>
      <c r="I13" s="114">
        <v>15.45</v>
      </c>
      <c r="J13" s="114">
        <v>10.23</v>
      </c>
      <c r="K13" s="114">
        <v>16.05</v>
      </c>
      <c r="L13" s="114">
        <v>10.4</v>
      </c>
      <c r="M13" s="115">
        <f t="shared" si="0"/>
        <v>51.099999999999994</v>
      </c>
      <c r="N13" s="115">
        <f t="shared" si="1"/>
        <v>2</v>
      </c>
      <c r="O13" s="115">
        <f t="shared" si="2"/>
        <v>49.099999999999994</v>
      </c>
      <c r="P13" s="115">
        <f t="shared" si="3"/>
        <v>17.6</v>
      </c>
      <c r="Q13" s="115">
        <f t="shared" si="4"/>
        <v>9.56</v>
      </c>
      <c r="R13" s="119">
        <v>10</v>
      </c>
      <c r="S13" s="131"/>
      <c r="T13" s="115" t="s">
        <v>151</v>
      </c>
      <c r="U13" s="115">
        <v>15.5</v>
      </c>
      <c r="V13" s="115">
        <v>9.56</v>
      </c>
      <c r="W13" s="115">
        <v>19</v>
      </c>
      <c r="X13" s="115">
        <f t="shared" si="7"/>
        <v>9.56</v>
      </c>
      <c r="Y13" s="117">
        <f t="shared" si="5"/>
        <v>155.64853556485355</v>
      </c>
      <c r="Z13" s="91">
        <f t="shared" si="6"/>
        <v>8.843666793457588</v>
      </c>
    </row>
    <row r="14" spans="2:26" ht="19.5" customHeight="1" thickBot="1">
      <c r="B14" s="110">
        <v>11</v>
      </c>
      <c r="C14" s="111" t="s">
        <v>138</v>
      </c>
      <c r="D14" s="112"/>
      <c r="E14" s="114">
        <v>17.9</v>
      </c>
      <c r="F14" s="114">
        <v>9.37</v>
      </c>
      <c r="G14" s="114">
        <v>15.45</v>
      </c>
      <c r="H14" s="114">
        <v>10.81</v>
      </c>
      <c r="I14" s="114">
        <v>14.5</v>
      </c>
      <c r="J14" s="114">
        <v>10.8</v>
      </c>
      <c r="K14" s="114">
        <v>15.6</v>
      </c>
      <c r="L14" s="114">
        <v>10.4</v>
      </c>
      <c r="M14" s="115">
        <f t="shared" si="0"/>
        <v>63.449999999999996</v>
      </c>
      <c r="N14" s="115">
        <f t="shared" si="1"/>
        <v>14.5</v>
      </c>
      <c r="O14" s="115">
        <f t="shared" si="2"/>
        <v>48.949999999999996</v>
      </c>
      <c r="P14" s="115">
        <f t="shared" si="3"/>
        <v>17.9</v>
      </c>
      <c r="Q14" s="115">
        <f t="shared" si="4"/>
        <v>9.37</v>
      </c>
      <c r="R14" s="119">
        <v>11</v>
      </c>
      <c r="S14" s="132"/>
      <c r="T14" s="115" t="s">
        <v>152</v>
      </c>
      <c r="U14" s="115">
        <v>16.3</v>
      </c>
      <c r="V14" s="115">
        <v>11.02</v>
      </c>
      <c r="W14" s="115">
        <f>MAX(P14,U14)</f>
        <v>17.9</v>
      </c>
      <c r="X14" s="115">
        <f t="shared" si="7"/>
        <v>9.37</v>
      </c>
      <c r="Y14" s="117">
        <f t="shared" si="5"/>
        <v>158.80469583778017</v>
      </c>
      <c r="Z14" s="91">
        <f t="shared" si="6"/>
        <v>9.022994081692055</v>
      </c>
    </row>
    <row r="15" spans="2:26" ht="19.5" customHeight="1" thickBot="1">
      <c r="B15" s="110">
        <v>12</v>
      </c>
      <c r="C15" s="111" t="s">
        <v>140</v>
      </c>
      <c r="D15" s="112"/>
      <c r="E15" s="114">
        <v>16.1</v>
      </c>
      <c r="F15" s="114">
        <v>10.45</v>
      </c>
      <c r="G15" s="114">
        <v>15.45</v>
      </c>
      <c r="H15" s="114">
        <v>11.07</v>
      </c>
      <c r="I15" s="114">
        <v>13.55</v>
      </c>
      <c r="J15" s="114">
        <v>10.86</v>
      </c>
      <c r="K15" s="114">
        <v>15.1</v>
      </c>
      <c r="L15" s="114">
        <v>10.94</v>
      </c>
      <c r="M15" s="115">
        <f t="shared" si="0"/>
        <v>60.2</v>
      </c>
      <c r="N15" s="115">
        <f t="shared" si="1"/>
        <v>13.55</v>
      </c>
      <c r="O15" s="115">
        <f t="shared" si="2"/>
        <v>46.650000000000006</v>
      </c>
      <c r="P15" s="115">
        <f t="shared" si="3"/>
        <v>16.1</v>
      </c>
      <c r="Q15" s="115">
        <f t="shared" si="4"/>
        <v>10.45</v>
      </c>
      <c r="R15" s="119">
        <v>13</v>
      </c>
      <c r="S15" s="131"/>
      <c r="T15" s="115" t="s">
        <v>152</v>
      </c>
      <c r="U15" s="115">
        <v>15.6</v>
      </c>
      <c r="V15" s="115">
        <v>10.96</v>
      </c>
      <c r="W15" s="115">
        <v>16.6</v>
      </c>
      <c r="X15" s="115">
        <f t="shared" si="7"/>
        <v>10.45</v>
      </c>
      <c r="Y15" s="117">
        <f t="shared" si="5"/>
        <v>142.39234449760767</v>
      </c>
      <c r="Z15" s="91">
        <f t="shared" si="6"/>
        <v>8.090474119182254</v>
      </c>
    </row>
    <row r="16" spans="2:26" ht="19.5" customHeight="1" thickBot="1">
      <c r="B16" s="110">
        <v>13</v>
      </c>
      <c r="C16" s="111" t="s">
        <v>139</v>
      </c>
      <c r="D16" s="112"/>
      <c r="E16" s="114">
        <v>16.1</v>
      </c>
      <c r="F16" s="114">
        <v>10.93</v>
      </c>
      <c r="G16" s="114">
        <v>16.25</v>
      </c>
      <c r="H16" s="114">
        <v>11.15</v>
      </c>
      <c r="I16" s="114">
        <v>15.55</v>
      </c>
      <c r="J16" s="114">
        <v>10.5</v>
      </c>
      <c r="K16" s="114">
        <v>16.55</v>
      </c>
      <c r="L16" s="114">
        <v>10.85</v>
      </c>
      <c r="M16" s="115">
        <f t="shared" si="0"/>
        <v>64.45</v>
      </c>
      <c r="N16" s="115">
        <f t="shared" si="1"/>
        <v>15.55</v>
      </c>
      <c r="O16" s="115">
        <f t="shared" si="2"/>
        <v>48.900000000000006</v>
      </c>
      <c r="P16" s="115">
        <f t="shared" si="3"/>
        <v>16.55</v>
      </c>
      <c r="Q16" s="115">
        <f t="shared" si="4"/>
        <v>10.5</v>
      </c>
      <c r="R16" s="119">
        <v>12</v>
      </c>
      <c r="S16" s="133"/>
      <c r="T16" s="115" t="s">
        <v>152</v>
      </c>
      <c r="U16" s="115">
        <v>15.05</v>
      </c>
      <c r="V16" s="115">
        <v>10.44</v>
      </c>
      <c r="W16" s="115">
        <f>MAX(P16,U16)</f>
        <v>16.55</v>
      </c>
      <c r="X16" s="115">
        <f t="shared" si="7"/>
        <v>10.44</v>
      </c>
      <c r="Y16" s="117">
        <f t="shared" si="5"/>
        <v>142.52873563218392</v>
      </c>
      <c r="Z16" s="91">
        <f t="shared" si="6"/>
        <v>8.098223615464995</v>
      </c>
    </row>
    <row r="17" spans="2:26" ht="19.5" customHeight="1" thickBot="1">
      <c r="B17" s="110">
        <v>14</v>
      </c>
      <c r="C17" s="111" t="s">
        <v>141</v>
      </c>
      <c r="D17" s="112"/>
      <c r="E17" s="114">
        <v>16.4</v>
      </c>
      <c r="F17" s="114">
        <v>10.2</v>
      </c>
      <c r="G17" s="114">
        <v>14.5</v>
      </c>
      <c r="H17" s="114">
        <v>11.15</v>
      </c>
      <c r="I17" s="114">
        <v>13.25</v>
      </c>
      <c r="J17" s="114">
        <v>11.3</v>
      </c>
      <c r="K17" s="114">
        <v>15.6</v>
      </c>
      <c r="L17" s="114">
        <v>10.76</v>
      </c>
      <c r="M17" s="115">
        <f t="shared" si="0"/>
        <v>59.75</v>
      </c>
      <c r="N17" s="115">
        <f t="shared" si="1"/>
        <v>13.25</v>
      </c>
      <c r="O17" s="115">
        <f t="shared" si="2"/>
        <v>46.5</v>
      </c>
      <c r="P17" s="115">
        <f t="shared" si="3"/>
        <v>16.4</v>
      </c>
      <c r="Q17" s="115">
        <f t="shared" si="4"/>
        <v>10.2</v>
      </c>
      <c r="R17" s="119">
        <v>14</v>
      </c>
      <c r="S17" s="133"/>
      <c r="T17" s="115" t="s">
        <v>153</v>
      </c>
      <c r="U17" s="115">
        <v>15.95</v>
      </c>
      <c r="V17" s="115">
        <v>10.19</v>
      </c>
      <c r="W17" s="115">
        <f>MAX(P17,U17)</f>
        <v>16.4</v>
      </c>
      <c r="X17" s="115">
        <f t="shared" si="7"/>
        <v>10.19</v>
      </c>
      <c r="Y17" s="117">
        <f t="shared" si="5"/>
        <v>146.02551521099116</v>
      </c>
      <c r="Z17" s="91">
        <f t="shared" si="6"/>
        <v>8.296904273351773</v>
      </c>
    </row>
    <row r="18" spans="2:26" ht="19.5" customHeight="1" thickBot="1">
      <c r="B18" s="110">
        <v>15</v>
      </c>
      <c r="C18" s="111" t="s">
        <v>143</v>
      </c>
      <c r="D18" s="112"/>
      <c r="E18" s="114">
        <v>14.05</v>
      </c>
      <c r="F18" s="114">
        <v>11.33</v>
      </c>
      <c r="G18" s="114">
        <v>14.5</v>
      </c>
      <c r="H18" s="114">
        <v>11.71</v>
      </c>
      <c r="I18" s="114">
        <v>14.55</v>
      </c>
      <c r="J18" s="114">
        <v>11.52</v>
      </c>
      <c r="K18" s="114">
        <v>15.6</v>
      </c>
      <c r="L18" s="114">
        <v>11.27</v>
      </c>
      <c r="M18" s="115">
        <f t="shared" si="0"/>
        <v>58.7</v>
      </c>
      <c r="N18" s="115">
        <f t="shared" si="1"/>
        <v>14.05</v>
      </c>
      <c r="O18" s="115">
        <f t="shared" si="2"/>
        <v>44.650000000000006</v>
      </c>
      <c r="P18" s="115">
        <f t="shared" si="3"/>
        <v>15.6</v>
      </c>
      <c r="Q18" s="115">
        <f t="shared" si="4"/>
        <v>11.27</v>
      </c>
      <c r="R18" s="119">
        <v>16</v>
      </c>
      <c r="S18" s="132"/>
      <c r="T18" s="115" t="s">
        <v>153</v>
      </c>
      <c r="U18" s="115">
        <v>15</v>
      </c>
      <c r="V18" s="115">
        <v>12.1</v>
      </c>
      <c r="W18" s="115">
        <v>16.2</v>
      </c>
      <c r="X18" s="115">
        <v>10.94</v>
      </c>
      <c r="Y18" s="117">
        <f t="shared" si="5"/>
        <v>136.0146252285192</v>
      </c>
      <c r="Z18" s="91">
        <f t="shared" si="6"/>
        <v>7.728103706165864</v>
      </c>
    </row>
    <row r="19" spans="2:26" ht="19.5" customHeight="1" thickBot="1">
      <c r="B19" s="110">
        <v>16</v>
      </c>
      <c r="C19" s="111" t="s">
        <v>142</v>
      </c>
      <c r="D19" s="112"/>
      <c r="E19" s="114">
        <v>16.1</v>
      </c>
      <c r="F19" s="114">
        <v>11.17</v>
      </c>
      <c r="G19" s="114">
        <v>15.55</v>
      </c>
      <c r="H19" s="114">
        <v>11.63</v>
      </c>
      <c r="I19" s="114">
        <v>13.6</v>
      </c>
      <c r="J19" s="114">
        <v>12.03</v>
      </c>
      <c r="K19" s="114">
        <v>13.4</v>
      </c>
      <c r="L19" s="114">
        <v>12.06</v>
      </c>
      <c r="M19" s="115">
        <f t="shared" si="0"/>
        <v>58.65</v>
      </c>
      <c r="N19" s="115">
        <f t="shared" si="1"/>
        <v>13.4</v>
      </c>
      <c r="O19" s="115">
        <f t="shared" si="2"/>
        <v>45.25</v>
      </c>
      <c r="P19" s="115">
        <f t="shared" si="3"/>
        <v>16.1</v>
      </c>
      <c r="Q19" s="115">
        <f t="shared" si="4"/>
        <v>11.17</v>
      </c>
      <c r="R19" s="119">
        <v>15</v>
      </c>
      <c r="S19" s="131"/>
      <c r="T19" s="115" t="s">
        <v>153</v>
      </c>
      <c r="U19" s="115">
        <v>14.7</v>
      </c>
      <c r="V19" s="115">
        <v>11.27</v>
      </c>
      <c r="W19" s="115">
        <f>MAX(P19,U19)</f>
        <v>16.1</v>
      </c>
      <c r="X19" s="115">
        <f>MIN(Q19,V19)</f>
        <v>11.17</v>
      </c>
      <c r="Y19" s="117">
        <f t="shared" si="5"/>
        <v>133.21396598030438</v>
      </c>
      <c r="Z19" s="91">
        <f t="shared" si="6"/>
        <v>7.568975339790023</v>
      </c>
    </row>
    <row r="20" spans="2:26" ht="19.5" customHeight="1" thickBot="1">
      <c r="B20" s="110">
        <v>17</v>
      </c>
      <c r="C20" s="111" t="s">
        <v>145</v>
      </c>
      <c r="D20" s="112"/>
      <c r="E20" s="114">
        <v>14.1</v>
      </c>
      <c r="F20" s="114">
        <v>11.69</v>
      </c>
      <c r="G20" s="114">
        <v>13</v>
      </c>
      <c r="H20" s="114">
        <v>11.87</v>
      </c>
      <c r="I20" s="114">
        <v>14.95</v>
      </c>
      <c r="J20" s="114">
        <v>11.67</v>
      </c>
      <c r="K20" s="114">
        <v>13.65</v>
      </c>
      <c r="L20" s="114">
        <v>11.56</v>
      </c>
      <c r="M20" s="115">
        <f t="shared" si="0"/>
        <v>55.699999999999996</v>
      </c>
      <c r="N20" s="115">
        <f t="shared" si="1"/>
        <v>13</v>
      </c>
      <c r="O20" s="115">
        <f t="shared" si="2"/>
        <v>42.699999999999996</v>
      </c>
      <c r="P20" s="115">
        <f t="shared" si="3"/>
        <v>14.95</v>
      </c>
      <c r="Q20" s="115">
        <f t="shared" si="4"/>
        <v>11.56</v>
      </c>
      <c r="R20" s="119">
        <v>18</v>
      </c>
      <c r="S20" s="132"/>
      <c r="T20" s="115" t="s">
        <v>154</v>
      </c>
      <c r="U20" s="115">
        <v>14.3</v>
      </c>
      <c r="V20" s="115">
        <v>11.74</v>
      </c>
      <c r="W20" s="115">
        <f>MAX(P20,U20)</f>
        <v>14.95</v>
      </c>
      <c r="X20" s="115">
        <f>MIN(Q20,V20)</f>
        <v>11.56</v>
      </c>
      <c r="Y20" s="117">
        <f t="shared" si="5"/>
        <v>128.719723183391</v>
      </c>
      <c r="Z20" s="91">
        <f t="shared" si="6"/>
        <v>7.313620635419944</v>
      </c>
    </row>
    <row r="21" spans="2:26" ht="19.5" customHeight="1" thickBot="1">
      <c r="B21" s="110">
        <v>18</v>
      </c>
      <c r="C21" s="111" t="s">
        <v>144</v>
      </c>
      <c r="D21" s="112"/>
      <c r="E21" s="114">
        <v>13.95</v>
      </c>
      <c r="F21" s="114">
        <v>11.47</v>
      </c>
      <c r="G21" s="114">
        <v>13.2</v>
      </c>
      <c r="H21" s="114">
        <v>12.04</v>
      </c>
      <c r="I21" s="114">
        <v>14.6</v>
      </c>
      <c r="J21" s="114">
        <v>11.49</v>
      </c>
      <c r="K21" s="114">
        <v>14.85</v>
      </c>
      <c r="L21" s="114">
        <v>11.09</v>
      </c>
      <c r="M21" s="115">
        <f t="shared" si="0"/>
        <v>56.6</v>
      </c>
      <c r="N21" s="115">
        <f t="shared" si="1"/>
        <v>13.2</v>
      </c>
      <c r="O21" s="115">
        <f t="shared" si="2"/>
        <v>43.400000000000006</v>
      </c>
      <c r="P21" s="115">
        <f t="shared" si="3"/>
        <v>14.85</v>
      </c>
      <c r="Q21" s="115">
        <f t="shared" si="4"/>
        <v>11.09</v>
      </c>
      <c r="R21" s="119">
        <v>17</v>
      </c>
      <c r="S21" s="131"/>
      <c r="T21" s="115" t="s">
        <v>154</v>
      </c>
      <c r="U21" s="115">
        <v>14.1</v>
      </c>
      <c r="V21" s="115">
        <v>11.12</v>
      </c>
      <c r="W21" s="115">
        <f>MAX(P21,U21)</f>
        <v>14.85</v>
      </c>
      <c r="X21" s="115">
        <f>MIN(Q21,V21)</f>
        <v>11.09</v>
      </c>
      <c r="Y21" s="117">
        <f t="shared" si="5"/>
        <v>134.17493237150586</v>
      </c>
      <c r="Z21" s="91">
        <f t="shared" si="6"/>
        <v>7.623575702926471</v>
      </c>
    </row>
    <row r="22" spans="2:26" ht="19.5" customHeight="1" thickBot="1">
      <c r="B22" s="110">
        <v>19</v>
      </c>
      <c r="C22" s="111" t="s">
        <v>146</v>
      </c>
      <c r="D22" s="112"/>
      <c r="E22" s="114">
        <v>15.3</v>
      </c>
      <c r="F22" s="114">
        <v>10.23</v>
      </c>
      <c r="G22" s="114">
        <v>9.15</v>
      </c>
      <c r="H22" s="114">
        <v>10.89</v>
      </c>
      <c r="I22" s="114">
        <v>11.5</v>
      </c>
      <c r="J22" s="114">
        <v>11.11</v>
      </c>
      <c r="K22" s="114">
        <v>14.4</v>
      </c>
      <c r="L22" s="114">
        <v>10.35</v>
      </c>
      <c r="M22" s="115">
        <f t="shared" si="0"/>
        <v>50.35</v>
      </c>
      <c r="N22" s="115">
        <f t="shared" si="1"/>
        <v>9.15</v>
      </c>
      <c r="O22" s="115">
        <f t="shared" si="2"/>
        <v>41.2</v>
      </c>
      <c r="P22" s="115">
        <f t="shared" si="3"/>
        <v>15.3</v>
      </c>
      <c r="Q22" s="115">
        <f t="shared" si="4"/>
        <v>10.23</v>
      </c>
      <c r="R22" s="119">
        <v>19</v>
      </c>
      <c r="S22" s="133"/>
      <c r="T22" s="115" t="s">
        <v>154</v>
      </c>
      <c r="U22" s="115">
        <v>13.4</v>
      </c>
      <c r="V22" s="115">
        <v>11.03</v>
      </c>
      <c r="W22" s="115">
        <f>MAX(P22,U22)</f>
        <v>15.3</v>
      </c>
      <c r="X22" s="115">
        <f>MIN(Q22,V22)</f>
        <v>10.23</v>
      </c>
      <c r="Y22" s="117">
        <f t="shared" si="5"/>
        <v>145.45454545454544</v>
      </c>
      <c r="Z22" s="91">
        <f t="shared" si="6"/>
        <v>8.264462809917354</v>
      </c>
    </row>
    <row r="23" spans="2:26" ht="19.5" customHeight="1" thickBot="1">
      <c r="B23" s="121">
        <v>20</v>
      </c>
      <c r="C23" s="122" t="s">
        <v>147</v>
      </c>
      <c r="D23" s="123"/>
      <c r="E23" s="124">
        <v>0</v>
      </c>
      <c r="F23" s="124">
        <v>0</v>
      </c>
      <c r="G23" s="124">
        <v>13.5</v>
      </c>
      <c r="H23" s="124">
        <v>11.73</v>
      </c>
      <c r="I23" s="124">
        <v>13.55</v>
      </c>
      <c r="J23" s="124">
        <v>11.86</v>
      </c>
      <c r="K23" s="124">
        <v>0</v>
      </c>
      <c r="L23" s="124">
        <v>0</v>
      </c>
      <c r="M23" s="125">
        <f t="shared" si="0"/>
        <v>27.05</v>
      </c>
      <c r="N23" s="125">
        <f t="shared" si="1"/>
        <v>0</v>
      </c>
      <c r="O23" s="125">
        <f t="shared" si="2"/>
        <v>27.05</v>
      </c>
      <c r="P23" s="125">
        <f t="shared" si="3"/>
        <v>13.55</v>
      </c>
      <c r="Q23" s="125">
        <f t="shared" si="4"/>
        <v>0</v>
      </c>
      <c r="R23" s="126">
        <v>20</v>
      </c>
      <c r="S23" s="125" t="s">
        <v>148</v>
      </c>
      <c r="T23" s="125" t="s">
        <v>148</v>
      </c>
      <c r="U23" s="125" t="s">
        <v>148</v>
      </c>
      <c r="V23" s="125" t="s">
        <v>148</v>
      </c>
      <c r="W23" s="125">
        <f>MAX(P23,U23)</f>
        <v>13.55</v>
      </c>
      <c r="X23" s="125">
        <v>11.73</v>
      </c>
      <c r="Y23" s="127">
        <f t="shared" si="5"/>
        <v>126.8542199488491</v>
      </c>
      <c r="Z23" s="91">
        <f t="shared" si="6"/>
        <v>7.207626133457335</v>
      </c>
    </row>
    <row r="24" spans="2:26" ht="13.5" thickTop="1">
      <c r="B24"/>
      <c r="C24"/>
      <c r="D24"/>
      <c r="E24" s="11"/>
      <c r="F24" s="11"/>
      <c r="G24" s="11"/>
      <c r="H24" s="11"/>
      <c r="I24" s="11"/>
      <c r="J24" s="11"/>
      <c r="K24" s="11"/>
      <c r="L24" s="11"/>
      <c r="M24"/>
      <c r="N24"/>
      <c r="O24"/>
      <c r="P24"/>
      <c r="Q24"/>
      <c r="R24"/>
      <c r="S24"/>
      <c r="T24"/>
      <c r="U24"/>
      <c r="V24"/>
      <c r="W24"/>
      <c r="X24"/>
      <c r="Y24"/>
      <c r="Z24"/>
    </row>
    <row r="25" spans="2:26" ht="12.75">
      <c r="B25"/>
      <c r="C25"/>
      <c r="D25"/>
      <c r="E25" s="11"/>
      <c r="F25" s="11"/>
      <c r="G25" s="11"/>
      <c r="H25" s="11"/>
      <c r="I25" s="11"/>
      <c r="J25" s="11"/>
      <c r="K25" s="11"/>
      <c r="L25" s="11"/>
      <c r="M25"/>
      <c r="N25"/>
      <c r="O25"/>
      <c r="P25"/>
      <c r="Q25"/>
      <c r="R25"/>
      <c r="S25"/>
      <c r="T25"/>
      <c r="U25"/>
      <c r="V25"/>
      <c r="W25"/>
      <c r="X25"/>
      <c r="Y25"/>
      <c r="Z25"/>
    </row>
    <row r="26" spans="2:26" ht="12.75">
      <c r="B26"/>
      <c r="C26"/>
      <c r="D26"/>
      <c r="E26" s="11"/>
      <c r="F26" s="11"/>
      <c r="G26" s="11"/>
      <c r="H26" s="11"/>
      <c r="I26" s="11"/>
      <c r="J26" s="11"/>
      <c r="K26" s="11"/>
      <c r="L26" s="11"/>
      <c r="M26"/>
      <c r="N26"/>
      <c r="O26"/>
      <c r="P26"/>
      <c r="Q26"/>
      <c r="R26"/>
      <c r="S26"/>
      <c r="T26"/>
      <c r="U26"/>
      <c r="V26"/>
      <c r="W26"/>
      <c r="X26"/>
      <c r="Y26"/>
      <c r="Z26"/>
    </row>
    <row r="27" spans="2:26" ht="15.75" customHeight="1">
      <c r="B27"/>
      <c r="C27"/>
      <c r="D27"/>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7 I4:I57 G4:G57 E4:E57">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7 J4:J57 F4:F57 H4:H12 H14:H57">
      <formula1>$G$2</formula1>
      <formula2>#REF!</formula2>
    </dataValidation>
  </dataValidations>
  <printOptions gridLines="1"/>
  <pageMargins left="0.35" right="0.36" top="1" bottom="1" header="0.5" footer="0.5"/>
  <pageSetup horizontalDpi="96" verticalDpi="96"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7" t="s">
        <v>82</v>
      </c>
    </row>
    <row r="2" ht="5.25" customHeight="1"/>
    <row r="3" ht="78.75" customHeight="1">
      <c r="A3" s="76" t="s">
        <v>97</v>
      </c>
    </row>
    <row r="4" ht="128.25" customHeight="1">
      <c r="A4" s="76" t="s">
        <v>99</v>
      </c>
    </row>
    <row r="5" ht="17.25">
      <c r="A5" s="76" t="s">
        <v>98</v>
      </c>
    </row>
  </sheetData>
  <sheetProtection sheet="1" objects="1" scenarios="1"/>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433" sqref="B433:AF442"/>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62</v>
      </c>
    </row>
    <row r="4" spans="1:37" s="20" customFormat="1" ht="18" customHeight="1">
      <c r="A4" s="5" t="s">
        <v>59</v>
      </c>
      <c r="B4" s="4"/>
      <c r="C4" s="151" t="s">
        <v>21</v>
      </c>
      <c r="D4" s="151"/>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52" t="s">
        <v>19</v>
      </c>
      <c r="M5" s="153"/>
      <c r="N5" s="154"/>
      <c r="O5" s="1"/>
      <c r="P5" s="8"/>
      <c r="Q5" s="40"/>
      <c r="R5" s="40"/>
      <c r="S5" s="10" t="s">
        <v>22</v>
      </c>
      <c r="T5"/>
      <c r="U5" s="24"/>
      <c r="V5" s="21"/>
      <c r="W5" s="22"/>
      <c r="X5" s="13"/>
      <c r="Y5" s="13"/>
      <c r="Z5" s="13"/>
      <c r="AA5" s="22"/>
      <c r="AB5" s="13"/>
      <c r="AC5" s="13"/>
      <c r="AD5" s="22"/>
      <c r="AE5" s="150"/>
      <c r="AF5" s="150"/>
      <c r="AG5" s="150"/>
      <c r="AH5" s="22"/>
      <c r="AI5" s="22"/>
      <c r="AJ5" s="13"/>
      <c r="AK5" s="13"/>
      <c r="AL5" s="26"/>
      <c r="AN5" s="24"/>
      <c r="AO5" s="21"/>
      <c r="AP5" s="22"/>
      <c r="AQ5" s="13"/>
      <c r="AR5" s="13"/>
      <c r="AS5" s="13"/>
      <c r="AT5" s="22"/>
      <c r="AU5" s="13"/>
      <c r="AV5" s="13"/>
      <c r="AW5" s="22"/>
      <c r="AX5" s="150"/>
      <c r="AY5" s="150"/>
      <c r="AZ5" s="150"/>
      <c r="BA5" s="22"/>
      <c r="BB5" s="22"/>
      <c r="BC5" s="13"/>
      <c r="BD5" s="13"/>
      <c r="BE5" s="26"/>
      <c r="BG5" s="24"/>
      <c r="BH5" s="21"/>
      <c r="BI5" s="22"/>
      <c r="BJ5" s="13"/>
      <c r="BK5" s="13"/>
      <c r="BL5" s="13"/>
      <c r="BM5" s="22"/>
      <c r="BN5" s="13"/>
      <c r="BO5" s="13"/>
      <c r="BP5" s="22"/>
      <c r="BQ5" s="150"/>
      <c r="BR5" s="150"/>
      <c r="BS5" s="150"/>
      <c r="BT5" s="22"/>
      <c r="BU5" s="22"/>
      <c r="BV5" s="13"/>
      <c r="BW5" s="13"/>
      <c r="BX5" s="26"/>
      <c r="BZ5" s="24"/>
      <c r="CA5" s="21"/>
      <c r="CB5" s="22"/>
      <c r="CC5" s="13"/>
      <c r="CD5" s="13"/>
      <c r="CE5" s="13"/>
      <c r="CF5" s="22"/>
      <c r="CG5" s="13"/>
      <c r="CH5" s="13"/>
      <c r="CI5" s="22"/>
      <c r="CJ5" s="150"/>
      <c r="CK5" s="150"/>
      <c r="CL5" s="150"/>
      <c r="CM5" s="22"/>
      <c r="CN5" s="22"/>
      <c r="CO5" s="13"/>
      <c r="CP5" s="13"/>
      <c r="CQ5" s="26"/>
      <c r="CS5" s="24"/>
      <c r="CT5" s="21"/>
      <c r="CU5" s="22"/>
      <c r="CV5" s="13"/>
      <c r="CW5" s="13"/>
      <c r="CX5" s="13"/>
      <c r="CY5" s="22"/>
      <c r="CZ5" s="13"/>
      <c r="DA5" s="13"/>
      <c r="DB5" s="22"/>
      <c r="DC5" s="150"/>
      <c r="DD5" s="150"/>
      <c r="DE5" s="150"/>
      <c r="DF5" s="22"/>
      <c r="DG5" s="22"/>
      <c r="DH5" s="13"/>
      <c r="DI5" s="13"/>
      <c r="DJ5" s="26"/>
      <c r="DL5" s="24"/>
      <c r="DM5" s="21"/>
      <c r="DN5" s="22"/>
      <c r="DO5" s="13"/>
      <c r="DP5" s="13"/>
      <c r="DQ5" s="13"/>
      <c r="DR5" s="22"/>
      <c r="DS5" s="13"/>
      <c r="DT5" s="13"/>
      <c r="DU5" s="22"/>
      <c r="DV5" s="150"/>
      <c r="DW5" s="150"/>
      <c r="DX5" s="150"/>
      <c r="DY5" s="22"/>
      <c r="DZ5" s="22"/>
      <c r="EA5" s="13"/>
      <c r="EB5" s="13"/>
      <c r="EC5" s="26"/>
      <c r="EE5" s="24"/>
      <c r="EF5" s="21"/>
      <c r="EG5" s="22"/>
      <c r="EH5" s="13"/>
      <c r="EI5" s="13"/>
      <c r="EJ5" s="13"/>
      <c r="EK5" s="22"/>
      <c r="EL5" s="13"/>
      <c r="EM5" s="13"/>
      <c r="EN5" s="22"/>
      <c r="EO5" s="150"/>
      <c r="EP5" s="150"/>
      <c r="EQ5" s="150"/>
      <c r="ER5" s="22"/>
      <c r="ES5" s="22"/>
      <c r="ET5" s="13"/>
      <c r="EU5" s="13"/>
      <c r="EV5" s="26"/>
      <c r="EX5" s="24"/>
      <c r="EY5" s="21"/>
      <c r="EZ5" s="22"/>
      <c r="FA5" s="13"/>
      <c r="FB5" s="13"/>
      <c r="FC5" s="13"/>
      <c r="FD5" s="22"/>
      <c r="FE5" s="13"/>
      <c r="FF5" s="13"/>
      <c r="FG5" s="22"/>
      <c r="FH5" s="150"/>
      <c r="FI5" s="150"/>
      <c r="FJ5" s="150"/>
      <c r="FK5" s="22"/>
      <c r="FL5" s="22"/>
      <c r="FM5" s="13"/>
      <c r="FN5" s="13"/>
      <c r="FO5" s="26"/>
      <c r="FQ5" s="24"/>
      <c r="FR5" s="21"/>
      <c r="FS5" s="22"/>
      <c r="FT5" s="13"/>
      <c r="FU5" s="13"/>
      <c r="FV5" s="13"/>
      <c r="FW5" s="22"/>
      <c r="FX5" s="13"/>
      <c r="FY5" s="13"/>
      <c r="FZ5" s="22"/>
      <c r="GA5" s="150"/>
      <c r="GB5" s="150"/>
      <c r="GC5" s="150"/>
      <c r="GD5" s="22"/>
      <c r="GE5" s="22"/>
      <c r="GF5" s="13"/>
      <c r="GG5" s="13"/>
      <c r="GH5" s="26"/>
      <c r="GJ5" s="24"/>
      <c r="GK5" s="21"/>
      <c r="GL5" s="22"/>
      <c r="GM5" s="13"/>
      <c r="GN5" s="13"/>
      <c r="GO5" s="13"/>
      <c r="GP5" s="22"/>
      <c r="GQ5" s="13"/>
      <c r="GR5" s="13"/>
      <c r="GS5" s="22"/>
      <c r="GT5" s="150"/>
      <c r="GU5" s="150"/>
      <c r="GV5" s="150"/>
      <c r="GW5" s="22"/>
      <c r="GX5" s="22"/>
      <c r="GY5" s="13"/>
      <c r="GZ5" s="13"/>
      <c r="HA5" s="26"/>
      <c r="HC5" s="24"/>
      <c r="HD5" s="21"/>
      <c r="HE5" s="22"/>
      <c r="HF5" s="13"/>
      <c r="HG5" s="13"/>
      <c r="HH5" s="13"/>
      <c r="HI5" s="22"/>
      <c r="HJ5" s="13"/>
      <c r="HK5" s="13"/>
      <c r="HL5" s="22"/>
      <c r="HM5" s="150"/>
      <c r="HN5" s="150"/>
      <c r="HO5" s="150"/>
      <c r="HP5" s="22"/>
      <c r="HQ5" s="22"/>
      <c r="HR5" s="13"/>
      <c r="HS5" s="13"/>
      <c r="HT5" s="26"/>
      <c r="HV5" s="24"/>
      <c r="HW5" s="21"/>
      <c r="HX5" s="22"/>
      <c r="HY5" s="13"/>
      <c r="HZ5" s="13"/>
      <c r="IA5" s="13"/>
      <c r="IB5" s="22"/>
      <c r="IC5" s="13"/>
      <c r="ID5" s="13"/>
      <c r="IE5" s="22"/>
      <c r="IF5" s="150"/>
      <c r="IG5" s="150"/>
      <c r="IH5" s="150"/>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36</v>
      </c>
      <c r="B9" s="4"/>
      <c r="C9" s="151" t="s">
        <v>48</v>
      </c>
      <c r="D9" s="151"/>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52" t="s">
        <v>19</v>
      </c>
      <c r="M10" s="153"/>
      <c r="N10" s="154"/>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37</v>
      </c>
      <c r="B19" s="4"/>
      <c r="C19" s="151" t="s">
        <v>49</v>
      </c>
      <c r="D19" s="151"/>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52" t="s">
        <v>19</v>
      </c>
      <c r="M20" s="153"/>
      <c r="N20" s="154"/>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38</v>
      </c>
      <c r="B29" s="4"/>
      <c r="C29" s="151" t="s">
        <v>38</v>
      </c>
      <c r="D29" s="151"/>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52" t="s">
        <v>19</v>
      </c>
      <c r="M30" s="153"/>
      <c r="N30" s="154"/>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58</v>
      </c>
      <c r="C49" s="151" t="s">
        <v>50</v>
      </c>
      <c r="D49" s="151"/>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52" t="s">
        <v>19</v>
      </c>
      <c r="M50" s="153"/>
      <c r="N50" s="154"/>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51</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52</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53</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57</v>
      </c>
      <c r="C159" s="151" t="s">
        <v>54</v>
      </c>
      <c r="D159" s="151"/>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52" t="s">
        <v>19</v>
      </c>
      <c r="M160" s="153"/>
      <c r="N160" s="154"/>
      <c r="O160" s="1"/>
      <c r="P160" s="8"/>
      <c r="Q160" s="40"/>
      <c r="R160" s="40"/>
      <c r="S160" s="10" t="s">
        <v>22</v>
      </c>
    </row>
    <row r="161" spans="1:19" s="20" customFormat="1" ht="12.75">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52</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53</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56</v>
      </c>
      <c r="C269" s="151" t="s">
        <v>55</v>
      </c>
      <c r="D269" s="151"/>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52" t="s">
        <v>19</v>
      </c>
      <c r="M270" s="153"/>
      <c r="N270" s="154"/>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51</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52</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53</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60</v>
      </c>
      <c r="C379" s="151" t="s">
        <v>61</v>
      </c>
      <c r="D379" s="151"/>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52" t="s">
        <v>19</v>
      </c>
      <c r="M380" s="153"/>
      <c r="N380" s="154"/>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51</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49"/>
      <c r="D718" s="149"/>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50"/>
      <c r="M719" s="150"/>
      <c r="N719" s="150"/>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49"/>
      <c r="D778" s="149"/>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50"/>
      <c r="M779" s="150"/>
      <c r="N779" s="150"/>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49"/>
      <c r="D838" s="149"/>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50"/>
      <c r="M839" s="150"/>
      <c r="N839" s="150"/>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49"/>
      <c r="D898" s="149"/>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50"/>
      <c r="M899" s="150"/>
      <c r="N899" s="150"/>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49"/>
      <c r="D958" s="149"/>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50"/>
      <c r="M959" s="150"/>
      <c r="N959" s="150"/>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49"/>
      <c r="D1018" s="149"/>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50"/>
      <c r="M1019" s="150"/>
      <c r="N1019" s="150"/>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108</v>
      </c>
      <c r="B1" s="18"/>
      <c r="C1" s="11">
        <v>17.9</v>
      </c>
      <c r="D1" s="11">
        <v>9.37</v>
      </c>
      <c r="E1" s="11">
        <v>15.45</v>
      </c>
      <c r="F1" s="11">
        <v>10.81</v>
      </c>
      <c r="G1" s="11">
        <v>14.5</v>
      </c>
      <c r="H1" s="11">
        <v>10.8</v>
      </c>
      <c r="I1" s="11">
        <v>15.6</v>
      </c>
      <c r="J1" s="11">
        <v>10.4</v>
      </c>
      <c r="K1" s="17">
        <f aca="true" t="shared" si="0" ref="K1:K20">IF(((SUM(C1:J1))*100)&lt;&gt;INT((SUM(C1:J1)*100)),"Too many dec places","")</f>
      </c>
    </row>
    <row r="2" spans="1:11" ht="15">
      <c r="A2" t="s">
        <v>120</v>
      </c>
      <c r="B2" s="15"/>
      <c r="C2" s="11">
        <v>19.15</v>
      </c>
      <c r="D2" s="11">
        <v>9.4</v>
      </c>
      <c r="E2" s="11">
        <v>17.9</v>
      </c>
      <c r="F2" s="11">
        <v>9.94</v>
      </c>
      <c r="G2" s="11">
        <v>16.95</v>
      </c>
      <c r="H2" s="11">
        <v>9.8</v>
      </c>
      <c r="I2" s="11">
        <v>17.65</v>
      </c>
      <c r="J2" s="11">
        <v>9.64</v>
      </c>
      <c r="K2" s="17">
        <f t="shared" si="0"/>
      </c>
    </row>
    <row r="3" spans="1:11" ht="15">
      <c r="A3" t="s">
        <v>117</v>
      </c>
      <c r="B3" s="15"/>
      <c r="C3" s="11">
        <v>17.25</v>
      </c>
      <c r="D3" s="11">
        <v>9.39</v>
      </c>
      <c r="E3" s="11">
        <v>16.6</v>
      </c>
      <c r="F3" s="11">
        <v>10.16</v>
      </c>
      <c r="G3" s="11">
        <v>16.95</v>
      </c>
      <c r="H3" s="11">
        <v>9.39</v>
      </c>
      <c r="I3" s="11">
        <v>15.45</v>
      </c>
      <c r="J3" s="11">
        <v>9.96</v>
      </c>
      <c r="K3" s="17">
        <f t="shared" si="0"/>
      </c>
    </row>
    <row r="4" spans="1:11" ht="15">
      <c r="A4" t="s">
        <v>119</v>
      </c>
      <c r="B4" s="15"/>
      <c r="C4" s="11">
        <v>14.3</v>
      </c>
      <c r="D4" s="11">
        <v>9.31</v>
      </c>
      <c r="E4" s="11">
        <v>18.55</v>
      </c>
      <c r="F4" s="11">
        <v>9.83</v>
      </c>
      <c r="G4" s="11">
        <v>17.05</v>
      </c>
      <c r="H4" s="11">
        <v>9.26</v>
      </c>
      <c r="I4" s="11">
        <v>17.55</v>
      </c>
      <c r="J4" s="11">
        <v>9.93</v>
      </c>
      <c r="K4" s="17">
        <f t="shared" si="0"/>
      </c>
    </row>
    <row r="5" spans="1:11" ht="15">
      <c r="A5" t="s">
        <v>113</v>
      </c>
      <c r="B5" s="15"/>
      <c r="C5" s="11">
        <v>16.1</v>
      </c>
      <c r="D5" s="11">
        <v>10.93</v>
      </c>
      <c r="E5" s="11">
        <v>16.25</v>
      </c>
      <c r="F5" s="11">
        <v>11.15</v>
      </c>
      <c r="G5" s="11">
        <v>15.55</v>
      </c>
      <c r="H5" s="11">
        <v>10.5</v>
      </c>
      <c r="I5" s="11">
        <v>16.55</v>
      </c>
      <c r="J5" s="11">
        <v>10.85</v>
      </c>
      <c r="K5" s="17">
        <f t="shared" si="0"/>
      </c>
    </row>
    <row r="6" spans="1:11" ht="15">
      <c r="A6" t="s">
        <v>116</v>
      </c>
      <c r="B6" s="15"/>
      <c r="C6" s="11">
        <v>18.35</v>
      </c>
      <c r="D6" s="11">
        <v>9.71</v>
      </c>
      <c r="E6" s="11">
        <v>16.45</v>
      </c>
      <c r="F6" s="11">
        <v>10.42</v>
      </c>
      <c r="G6" s="11">
        <v>15.7</v>
      </c>
      <c r="H6" s="11">
        <v>10.59</v>
      </c>
      <c r="I6" s="11">
        <v>15.45</v>
      </c>
      <c r="J6" s="11">
        <v>11.47</v>
      </c>
      <c r="K6" s="17">
        <f t="shared" si="0"/>
      </c>
    </row>
    <row r="7" spans="1:11" ht="15">
      <c r="A7" t="s">
        <v>114</v>
      </c>
      <c r="B7" s="15"/>
      <c r="C7" s="11">
        <v>17.55</v>
      </c>
      <c r="D7" s="11">
        <v>10</v>
      </c>
      <c r="E7" s="11">
        <v>15.55</v>
      </c>
      <c r="F7" s="11">
        <v>10.63</v>
      </c>
      <c r="G7" s="11">
        <v>14.5</v>
      </c>
      <c r="H7" s="11">
        <v>10.79</v>
      </c>
      <c r="I7" s="11">
        <v>16.9</v>
      </c>
      <c r="J7" s="11">
        <v>10.36</v>
      </c>
      <c r="K7" s="17">
        <f t="shared" si="0"/>
      </c>
    </row>
    <row r="8" spans="1:11" ht="15">
      <c r="A8" t="s">
        <v>115</v>
      </c>
      <c r="B8" s="15"/>
      <c r="C8" s="11">
        <v>16.45</v>
      </c>
      <c r="D8" s="11">
        <v>10.63</v>
      </c>
      <c r="E8" s="11">
        <v>16.1</v>
      </c>
      <c r="F8" s="11">
        <v>10.85</v>
      </c>
      <c r="G8" s="11">
        <v>17.4</v>
      </c>
      <c r="H8" s="11">
        <v>10.38</v>
      </c>
      <c r="I8" s="11">
        <v>17.3</v>
      </c>
      <c r="J8" s="11">
        <v>10.12</v>
      </c>
      <c r="K8" s="17">
        <f t="shared" si="0"/>
      </c>
    </row>
    <row r="9" spans="1:11" ht="15">
      <c r="A9" t="s">
        <v>121</v>
      </c>
      <c r="B9" s="15"/>
      <c r="C9" s="11">
        <v>14.1</v>
      </c>
      <c r="D9" s="11">
        <v>11.69</v>
      </c>
      <c r="E9" s="11">
        <v>13</v>
      </c>
      <c r="F9" s="11">
        <v>11.87</v>
      </c>
      <c r="G9" s="11">
        <v>14.95</v>
      </c>
      <c r="H9" s="11">
        <v>11.67</v>
      </c>
      <c r="I9" s="11">
        <v>13.65</v>
      </c>
      <c r="J9" s="11">
        <v>11.56</v>
      </c>
      <c r="K9" s="17">
        <f t="shared" si="0"/>
      </c>
    </row>
    <row r="10" spans="1:11" ht="15">
      <c r="A10" t="s">
        <v>109</v>
      </c>
      <c r="B10" s="15"/>
      <c r="C10" s="11">
        <v>16.4</v>
      </c>
      <c r="D10" s="11">
        <v>10.2</v>
      </c>
      <c r="E10" s="11">
        <v>14.5</v>
      </c>
      <c r="F10" s="11">
        <v>11.15</v>
      </c>
      <c r="G10" s="11">
        <v>13.25</v>
      </c>
      <c r="H10" s="11">
        <v>11.3</v>
      </c>
      <c r="I10" s="11">
        <v>15.6</v>
      </c>
      <c r="J10" s="11">
        <v>10.76</v>
      </c>
      <c r="K10" s="17">
        <f t="shared" si="0"/>
      </c>
    </row>
    <row r="11" spans="1:11" ht="15">
      <c r="A11" t="s">
        <v>111</v>
      </c>
      <c r="B11" s="15"/>
      <c r="C11" s="11">
        <v>16.1</v>
      </c>
      <c r="D11" s="11">
        <v>11.17</v>
      </c>
      <c r="E11" s="11">
        <v>15.55</v>
      </c>
      <c r="F11" s="11">
        <v>11.63</v>
      </c>
      <c r="G11" s="11">
        <v>13.6</v>
      </c>
      <c r="H11" s="11">
        <v>12.03</v>
      </c>
      <c r="I11" s="11">
        <v>13.4</v>
      </c>
      <c r="J11" s="11">
        <v>12.06</v>
      </c>
      <c r="K11" s="17">
        <f t="shared" si="0"/>
      </c>
    </row>
    <row r="12" spans="1:11" ht="15">
      <c r="A12" t="s">
        <v>112</v>
      </c>
      <c r="B12" s="15"/>
      <c r="C12" s="11">
        <v>14.05</v>
      </c>
      <c r="D12" s="11">
        <v>11.33</v>
      </c>
      <c r="E12" s="11">
        <v>14.5</v>
      </c>
      <c r="F12" s="11">
        <v>11.71</v>
      </c>
      <c r="G12" s="11">
        <v>14.55</v>
      </c>
      <c r="H12" s="11">
        <v>11.52</v>
      </c>
      <c r="I12" s="11">
        <v>15.6</v>
      </c>
      <c r="J12" s="11">
        <v>11.27</v>
      </c>
      <c r="K12" s="17">
        <f t="shared" si="0"/>
      </c>
    </row>
    <row r="13" spans="1:11" ht="15">
      <c r="A13" t="s">
        <v>106</v>
      </c>
      <c r="B13" s="15"/>
      <c r="C13" s="11">
        <v>15.3</v>
      </c>
      <c r="D13" s="11">
        <v>10.23</v>
      </c>
      <c r="E13" s="11">
        <v>9.15</v>
      </c>
      <c r="F13" s="11">
        <v>10.89</v>
      </c>
      <c r="G13" s="11">
        <v>11.5</v>
      </c>
      <c r="H13" s="11">
        <v>11.11</v>
      </c>
      <c r="I13" s="11">
        <v>14.4</v>
      </c>
      <c r="J13" s="11">
        <v>10.35</v>
      </c>
      <c r="K13" s="17">
        <f t="shared" si="0"/>
      </c>
    </row>
    <row r="14" spans="1:11" ht="15">
      <c r="A14" t="s">
        <v>107</v>
      </c>
      <c r="B14" s="15"/>
      <c r="C14" s="11">
        <v>17.15</v>
      </c>
      <c r="D14" s="11">
        <v>9.96</v>
      </c>
      <c r="E14" s="11">
        <v>16.3</v>
      </c>
      <c r="F14" s="11">
        <v>10.42</v>
      </c>
      <c r="G14" s="11">
        <v>16</v>
      </c>
      <c r="H14" s="11">
        <v>10.36</v>
      </c>
      <c r="I14" s="11">
        <v>15.55</v>
      </c>
      <c r="J14" s="11">
        <v>10.53</v>
      </c>
      <c r="K14" s="17">
        <f t="shared" si="0"/>
      </c>
    </row>
    <row r="15" spans="1:11" ht="15">
      <c r="A15" t="s">
        <v>118</v>
      </c>
      <c r="B15" s="15"/>
      <c r="C15" s="11">
        <v>17.15</v>
      </c>
      <c r="D15" s="11">
        <v>10.68</v>
      </c>
      <c r="E15" s="11">
        <v>17.05</v>
      </c>
      <c r="F15" s="11">
        <v>10.23</v>
      </c>
      <c r="G15" s="11">
        <v>16.3</v>
      </c>
      <c r="H15" s="11">
        <v>10.45</v>
      </c>
      <c r="I15" s="11">
        <v>16.35</v>
      </c>
      <c r="J15" s="11">
        <v>10.99</v>
      </c>
      <c r="K15" s="17">
        <f t="shared" si="0"/>
      </c>
    </row>
    <row r="16" spans="1:11" ht="15">
      <c r="A16" t="s">
        <v>110</v>
      </c>
      <c r="B16" s="15"/>
      <c r="C16" s="11">
        <v>18.1</v>
      </c>
      <c r="D16" s="11">
        <v>9.95</v>
      </c>
      <c r="E16" s="11">
        <v>17.15</v>
      </c>
      <c r="F16" s="11">
        <v>10.68</v>
      </c>
      <c r="G16" s="11">
        <v>18</v>
      </c>
      <c r="H16" s="11">
        <v>9.9</v>
      </c>
      <c r="I16" s="11">
        <v>18.05</v>
      </c>
      <c r="J16" s="11">
        <v>9.57</v>
      </c>
      <c r="K16" s="17">
        <f t="shared" si="0"/>
      </c>
    </row>
    <row r="17" spans="1:11" ht="15">
      <c r="A17" t="s">
        <v>104</v>
      </c>
      <c r="B17" s="15"/>
      <c r="C17" s="11">
        <v>17.6</v>
      </c>
      <c r="D17" s="11">
        <v>9.56</v>
      </c>
      <c r="E17" s="11">
        <v>2</v>
      </c>
      <c r="F17" s="11">
        <v>25</v>
      </c>
      <c r="G17" s="11">
        <v>15.45</v>
      </c>
      <c r="H17" s="11">
        <v>10.23</v>
      </c>
      <c r="I17" s="11">
        <v>16.05</v>
      </c>
      <c r="J17" s="11">
        <v>10.4</v>
      </c>
      <c r="K17" s="17">
        <f t="shared" si="0"/>
      </c>
    </row>
    <row r="18" spans="1:11" ht="15">
      <c r="A18" t="s">
        <v>105</v>
      </c>
      <c r="B18" s="15"/>
      <c r="C18" s="11">
        <v>16.1</v>
      </c>
      <c r="D18" s="11">
        <v>10.45</v>
      </c>
      <c r="E18" s="11">
        <v>15.45</v>
      </c>
      <c r="F18" s="11">
        <v>11.07</v>
      </c>
      <c r="G18" s="11">
        <v>13.55</v>
      </c>
      <c r="H18" s="11">
        <v>10.86</v>
      </c>
      <c r="I18" s="11">
        <v>15.1</v>
      </c>
      <c r="J18" s="11">
        <v>10.94</v>
      </c>
      <c r="K18" s="17">
        <f t="shared" si="0"/>
      </c>
    </row>
    <row r="19" spans="1:11" ht="15">
      <c r="A19" t="s">
        <v>122</v>
      </c>
      <c r="B19" s="15"/>
      <c r="C19" s="11">
        <v>0</v>
      </c>
      <c r="D19" s="11">
        <v>0</v>
      </c>
      <c r="E19" s="11">
        <v>13.5</v>
      </c>
      <c r="F19" s="11">
        <v>11.73</v>
      </c>
      <c r="G19" s="11">
        <v>13.55</v>
      </c>
      <c r="H19" s="11">
        <v>11.86</v>
      </c>
      <c r="I19" s="11">
        <v>0</v>
      </c>
      <c r="J19" s="11">
        <v>0</v>
      </c>
      <c r="K19" s="17">
        <f t="shared" si="0"/>
      </c>
    </row>
    <row r="20" spans="1:11" ht="15">
      <c r="A20" t="s">
        <v>123</v>
      </c>
      <c r="B20" s="15"/>
      <c r="C20" s="11">
        <v>13.95</v>
      </c>
      <c r="D20" s="11">
        <v>11.47</v>
      </c>
      <c r="E20" s="11">
        <v>13.2</v>
      </c>
      <c r="F20" s="11">
        <v>12.04</v>
      </c>
      <c r="G20" s="11">
        <v>14.6</v>
      </c>
      <c r="H20" s="11">
        <v>11.49</v>
      </c>
      <c r="I20" s="11">
        <v>14.85</v>
      </c>
      <c r="J20" s="11">
        <v>11.09</v>
      </c>
      <c r="K20" s="17">
        <f t="shared" si="0"/>
      </c>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4"/>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83"/>
      <c r="G3" s="84"/>
      <c r="H3" s="86"/>
      <c r="I3" s="87"/>
      <c r="J3" s="79"/>
      <c r="K3" s="78"/>
      <c r="L3" s="47" t="s">
        <v>1</v>
      </c>
      <c r="M3" s="47" t="s">
        <v>1</v>
      </c>
      <c r="N3" s="47" t="s">
        <v>1</v>
      </c>
      <c r="O3" s="47" t="s">
        <v>1</v>
      </c>
      <c r="P3" s="48" t="s">
        <v>2</v>
      </c>
      <c r="Q3" s="49" t="s">
        <v>4</v>
      </c>
      <c r="R3" s="49" t="s">
        <v>4</v>
      </c>
      <c r="S3" s="47" t="s">
        <v>4</v>
      </c>
      <c r="T3" s="47" t="s">
        <v>4</v>
      </c>
      <c r="U3" s="47" t="s">
        <v>3</v>
      </c>
      <c r="V3" s="48" t="s">
        <v>2</v>
      </c>
      <c r="W3" s="49" t="s">
        <v>72</v>
      </c>
      <c r="X3" s="58">
        <v>124</v>
      </c>
    </row>
    <row r="4" spans="1:24" ht="23.25" thickBot="1">
      <c r="A4" s="61" t="s">
        <v>5</v>
      </c>
      <c r="B4" s="62" t="s">
        <v>6</v>
      </c>
      <c r="C4" s="63" t="s">
        <v>7</v>
      </c>
      <c r="D4" s="70" t="s">
        <v>8</v>
      </c>
      <c r="E4" s="70" t="s">
        <v>9</v>
      </c>
      <c r="F4" s="85" t="s">
        <v>8</v>
      </c>
      <c r="G4" s="85" t="s">
        <v>9</v>
      </c>
      <c r="H4" s="88" t="s">
        <v>8</v>
      </c>
      <c r="I4" s="88" t="s">
        <v>9</v>
      </c>
      <c r="J4" s="80" t="s">
        <v>8</v>
      </c>
      <c r="K4" s="80"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9.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4" t="s">
        <v>28</v>
      </c>
      <c r="E1" s="144"/>
      <c r="F1" s="31"/>
      <c r="G1" s="144" t="s">
        <v>29</v>
      </c>
      <c r="H1" s="144"/>
    </row>
    <row r="2" spans="4:18" ht="12.75">
      <c r="D2" s="31" t="s">
        <v>30</v>
      </c>
      <c r="E2" s="31" t="s">
        <v>31</v>
      </c>
      <c r="F2" s="31"/>
      <c r="G2" s="31" t="s">
        <v>30</v>
      </c>
      <c r="H2" s="31" t="s">
        <v>31</v>
      </c>
      <c r="R2"/>
    </row>
    <row r="3" spans="4:8" ht="12.75">
      <c r="D3" s="11">
        <v>1</v>
      </c>
      <c r="E3" s="11">
        <v>50</v>
      </c>
      <c r="G3" s="11">
        <v>1</v>
      </c>
      <c r="H3" s="11">
        <v>25</v>
      </c>
    </row>
    <row r="4" spans="2:17" ht="18" customHeight="1">
      <c r="B4" s="33">
        <v>20</v>
      </c>
      <c r="C4" s="33" t="s">
        <v>51</v>
      </c>
      <c r="D4" s="43"/>
      <c r="E4" s="44"/>
      <c r="F4" s="45"/>
      <c r="G4" s="43"/>
      <c r="H4" s="45"/>
      <c r="I4" s="43"/>
      <c r="J4" s="46"/>
      <c r="K4" s="43"/>
      <c r="L4" s="45"/>
      <c r="M4" s="43"/>
      <c r="N4" s="46"/>
      <c r="O4" s="43"/>
      <c r="P4" s="45"/>
      <c r="Q4" s="43"/>
    </row>
    <row r="5" spans="1:18" ht="12.75">
      <c r="A5" s="29" t="s">
        <v>27</v>
      </c>
      <c r="B5" s="29" t="s">
        <v>20</v>
      </c>
      <c r="C5" s="145"/>
      <c r="D5" s="146"/>
      <c r="E5" s="147"/>
      <c r="G5" s="148"/>
      <c r="H5" s="146"/>
      <c r="I5" s="147"/>
      <c r="K5" s="141"/>
      <c r="L5" s="142"/>
      <c r="M5" s="143"/>
      <c r="O5" s="155"/>
      <c r="P5" s="156"/>
      <c r="Q5" s="157"/>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6">IF(MIN(D7,E7,H7,I7,L7:M7,P7,Q7)&gt;=0.01,"OK","")</f>
        <v>OK</v>
      </c>
      <c r="B7" s="21">
        <v>1</v>
      </c>
      <c r="C7" t="s">
        <v>123</v>
      </c>
      <c r="D7" s="11">
        <v>13.95</v>
      </c>
      <c r="E7" s="11">
        <v>11.47</v>
      </c>
      <c r="F7" s="13"/>
      <c r="G7" t="s">
        <v>106</v>
      </c>
      <c r="H7" s="11">
        <v>9.15</v>
      </c>
      <c r="I7" s="11">
        <v>10.89</v>
      </c>
      <c r="J7" s="22"/>
      <c r="K7" t="s">
        <v>119</v>
      </c>
      <c r="L7" s="11">
        <v>17.05</v>
      </c>
      <c r="M7" s="11">
        <v>9.26</v>
      </c>
      <c r="N7" s="22"/>
      <c r="O7" t="s">
        <v>112</v>
      </c>
      <c r="P7" s="11">
        <v>15.6</v>
      </c>
      <c r="Q7" s="11">
        <v>11.27</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112</v>
      </c>
      <c r="D8" s="11">
        <v>14.05</v>
      </c>
      <c r="E8" s="11">
        <v>11.33</v>
      </c>
      <c r="F8" s="13"/>
      <c r="G8" t="s">
        <v>123</v>
      </c>
      <c r="H8" s="11">
        <v>13.2</v>
      </c>
      <c r="I8" s="11">
        <v>12.04</v>
      </c>
      <c r="J8" s="22"/>
      <c r="K8" t="s">
        <v>106</v>
      </c>
      <c r="L8" s="11">
        <v>11.5</v>
      </c>
      <c r="M8" s="11">
        <v>11.11</v>
      </c>
      <c r="N8" s="22"/>
      <c r="O8" t="s">
        <v>119</v>
      </c>
      <c r="P8" s="11">
        <v>17.55</v>
      </c>
      <c r="Q8" s="11">
        <v>9.93</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114</v>
      </c>
      <c r="D9" s="11">
        <v>17.55</v>
      </c>
      <c r="E9" s="11">
        <v>10</v>
      </c>
      <c r="F9" s="13"/>
      <c r="G9" t="s">
        <v>108</v>
      </c>
      <c r="H9" s="11">
        <v>15.45</v>
      </c>
      <c r="I9" s="11">
        <v>10.81</v>
      </c>
      <c r="J9" s="22"/>
      <c r="K9" t="s">
        <v>111</v>
      </c>
      <c r="L9" s="11">
        <v>13.6</v>
      </c>
      <c r="M9" s="11">
        <v>12.03</v>
      </c>
      <c r="N9" s="22"/>
      <c r="O9" t="s">
        <v>117</v>
      </c>
      <c r="P9" s="11">
        <v>15.45</v>
      </c>
      <c r="Q9" s="11">
        <v>9.96</v>
      </c>
      <c r="R9" s="17">
        <f t="shared" si="1"/>
      </c>
      <c r="S9" s="20"/>
      <c r="T9" s="20"/>
      <c r="U9" s="20"/>
      <c r="V9" s="20"/>
      <c r="W9" s="20"/>
      <c r="X9" s="20"/>
      <c r="Y9" s="20"/>
      <c r="Z9" s="20"/>
      <c r="AA9" s="20"/>
      <c r="AB9" s="20"/>
      <c r="AC9" s="20"/>
      <c r="AD9" s="20"/>
      <c r="AE9" s="20"/>
    </row>
    <row r="10" spans="1:31" ht="12.75">
      <c r="A10" s="3" t="str">
        <f t="shared" si="0"/>
        <v>OK</v>
      </c>
      <c r="B10" s="21">
        <v>4</v>
      </c>
      <c r="C10" t="s">
        <v>117</v>
      </c>
      <c r="D10" s="11">
        <v>17.25</v>
      </c>
      <c r="E10" s="11">
        <v>9.39</v>
      </c>
      <c r="F10" s="13"/>
      <c r="G10" t="s">
        <v>114</v>
      </c>
      <c r="H10" s="11">
        <v>15.55</v>
      </c>
      <c r="I10" s="11">
        <v>10.63</v>
      </c>
      <c r="J10" s="22"/>
      <c r="K10" t="s">
        <v>108</v>
      </c>
      <c r="L10" s="11">
        <v>14.5</v>
      </c>
      <c r="M10" s="11">
        <v>10.8</v>
      </c>
      <c r="N10" s="22"/>
      <c r="O10" t="s">
        <v>111</v>
      </c>
      <c r="P10" s="11">
        <v>13.4</v>
      </c>
      <c r="Q10" s="11">
        <v>12.06</v>
      </c>
      <c r="R10" s="17">
        <f t="shared" si="1"/>
      </c>
      <c r="S10" s="20"/>
      <c r="T10" s="20"/>
      <c r="U10" s="20"/>
      <c r="V10" s="20"/>
      <c r="W10" s="20"/>
      <c r="X10" s="20"/>
      <c r="Y10" s="20"/>
      <c r="Z10" s="20"/>
      <c r="AA10" s="20"/>
      <c r="AB10" s="20"/>
      <c r="AC10" s="20"/>
      <c r="AD10" s="20"/>
      <c r="AE10" s="20"/>
    </row>
    <row r="11" spans="1:37" ht="12.75">
      <c r="A11" s="3" t="str">
        <f t="shared" si="0"/>
        <v>OK</v>
      </c>
      <c r="B11" s="21">
        <v>5</v>
      </c>
      <c r="C11" t="s">
        <v>110</v>
      </c>
      <c r="D11" s="11">
        <v>18.1</v>
      </c>
      <c r="E11" s="11">
        <v>9.95</v>
      </c>
      <c r="F11" s="13"/>
      <c r="G11" t="s">
        <v>105</v>
      </c>
      <c r="H11" s="11">
        <v>15.45</v>
      </c>
      <c r="I11" s="11">
        <v>11.07</v>
      </c>
      <c r="J11" s="22"/>
      <c r="K11" t="s">
        <v>104</v>
      </c>
      <c r="L11" s="11">
        <v>15.45</v>
      </c>
      <c r="M11" s="11">
        <v>10.23</v>
      </c>
      <c r="N11" s="22"/>
      <c r="O11" t="s">
        <v>121</v>
      </c>
      <c r="P11" s="11">
        <v>13.65</v>
      </c>
      <c r="Q11" s="11">
        <v>11.56</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121</v>
      </c>
      <c r="D12" s="11">
        <v>14.1</v>
      </c>
      <c r="E12" s="11">
        <v>11.69</v>
      </c>
      <c r="F12" s="13"/>
      <c r="G12" t="s">
        <v>110</v>
      </c>
      <c r="H12" s="11">
        <v>17.15</v>
      </c>
      <c r="I12" s="11">
        <v>10.68</v>
      </c>
      <c r="J12" s="22"/>
      <c r="K12" t="s">
        <v>105</v>
      </c>
      <c r="L12" s="11">
        <v>13.55</v>
      </c>
      <c r="M12" s="11">
        <v>10.86</v>
      </c>
      <c r="N12" s="22"/>
      <c r="O12" t="s">
        <v>104</v>
      </c>
      <c r="P12" s="11">
        <v>16.05</v>
      </c>
      <c r="Q12" s="11">
        <v>10.4</v>
      </c>
      <c r="R12" s="17">
        <f t="shared" si="1"/>
      </c>
      <c r="S12" s="20"/>
      <c r="T12" s="20"/>
      <c r="U12" s="20"/>
      <c r="V12" s="20"/>
      <c r="W12" s="20"/>
      <c r="X12" s="20"/>
      <c r="Y12" s="20"/>
      <c r="Z12" s="20"/>
      <c r="AA12" s="20"/>
      <c r="AB12" s="20"/>
      <c r="AC12" s="20"/>
      <c r="AD12" s="20"/>
      <c r="AE12" s="20"/>
    </row>
    <row r="13" spans="1:31" ht="12.75">
      <c r="A13" s="3" t="str">
        <f t="shared" si="0"/>
        <v>OK</v>
      </c>
      <c r="B13" s="21">
        <v>7</v>
      </c>
      <c r="C13" t="s">
        <v>113</v>
      </c>
      <c r="D13" s="11">
        <v>16.1</v>
      </c>
      <c r="E13" s="11">
        <v>10.93</v>
      </c>
      <c r="F13" s="13"/>
      <c r="G13" t="s">
        <v>122</v>
      </c>
      <c r="H13" s="11">
        <v>13.5</v>
      </c>
      <c r="I13" s="11">
        <v>11.73</v>
      </c>
      <c r="J13" s="22"/>
      <c r="K13" t="s">
        <v>116</v>
      </c>
      <c r="L13" s="11">
        <v>15.7</v>
      </c>
      <c r="M13" s="11">
        <v>10.59</v>
      </c>
      <c r="N13" s="22"/>
      <c r="O13" t="s">
        <v>118</v>
      </c>
      <c r="P13" s="11">
        <v>16.35</v>
      </c>
      <c r="Q13" s="11">
        <v>10.99</v>
      </c>
      <c r="R13" s="17">
        <f t="shared" si="1"/>
      </c>
      <c r="S13" s="20"/>
      <c r="T13" s="20"/>
      <c r="U13" s="20"/>
      <c r="V13" s="20"/>
      <c r="W13" s="20"/>
      <c r="X13" s="20"/>
      <c r="Y13" s="20"/>
      <c r="Z13" s="20"/>
      <c r="AA13" s="20"/>
      <c r="AB13" s="20"/>
      <c r="AC13" s="20"/>
      <c r="AD13" s="20"/>
      <c r="AE13" s="20"/>
    </row>
    <row r="14" spans="1:31" ht="12.75">
      <c r="A14" s="3" t="str">
        <f t="shared" si="0"/>
        <v>OK</v>
      </c>
      <c r="B14" s="21">
        <v>8</v>
      </c>
      <c r="C14" t="s">
        <v>118</v>
      </c>
      <c r="D14" s="11">
        <v>17.15</v>
      </c>
      <c r="E14" s="11">
        <v>10.68</v>
      </c>
      <c r="F14" s="13"/>
      <c r="G14" t="s">
        <v>113</v>
      </c>
      <c r="H14" s="11">
        <v>16.25</v>
      </c>
      <c r="I14" s="11">
        <v>11.15</v>
      </c>
      <c r="J14" s="22"/>
      <c r="K14" t="s">
        <v>122</v>
      </c>
      <c r="L14" s="11">
        <v>13.55</v>
      </c>
      <c r="M14" s="11">
        <v>11.86</v>
      </c>
      <c r="N14" s="22"/>
      <c r="O14" t="s">
        <v>116</v>
      </c>
      <c r="P14" s="11">
        <v>15.45</v>
      </c>
      <c r="Q14" s="11">
        <v>11.47</v>
      </c>
      <c r="R14" s="17">
        <f t="shared" si="1"/>
      </c>
      <c r="S14" s="20"/>
      <c r="T14" s="20"/>
      <c r="U14" s="20"/>
      <c r="V14" s="20"/>
      <c r="W14" s="20"/>
      <c r="X14" s="20"/>
      <c r="Y14" s="20"/>
      <c r="Z14" s="20"/>
      <c r="AA14" s="20"/>
      <c r="AB14" s="20"/>
      <c r="AC14" s="20"/>
      <c r="AD14" s="20"/>
      <c r="AE14" s="20"/>
    </row>
    <row r="15" spans="1:31" ht="12.75">
      <c r="A15" s="3" t="str">
        <f t="shared" si="0"/>
        <v>OK</v>
      </c>
      <c r="B15" s="21">
        <v>9</v>
      </c>
      <c r="C15" t="s">
        <v>115</v>
      </c>
      <c r="D15" s="11">
        <v>16.45</v>
      </c>
      <c r="E15" s="11">
        <v>10.63</v>
      </c>
      <c r="F15" s="13"/>
      <c r="G15" t="s">
        <v>120</v>
      </c>
      <c r="H15" s="11">
        <v>17.9</v>
      </c>
      <c r="I15" s="11">
        <v>9.94</v>
      </c>
      <c r="J15" s="22"/>
      <c r="K15" t="s">
        <v>109</v>
      </c>
      <c r="L15" s="11">
        <v>13.25</v>
      </c>
      <c r="M15" s="11">
        <v>11.3</v>
      </c>
      <c r="N15" s="22"/>
      <c r="O15" t="s">
        <v>107</v>
      </c>
      <c r="P15" s="11">
        <v>15.55</v>
      </c>
      <c r="Q15" s="11">
        <v>10.53</v>
      </c>
      <c r="R15" s="17">
        <f t="shared" si="1"/>
      </c>
      <c r="S15" s="20"/>
      <c r="T15" s="20"/>
      <c r="U15" s="20"/>
      <c r="V15" s="20"/>
      <c r="W15" s="20"/>
      <c r="X15" s="20"/>
      <c r="Y15" s="20"/>
      <c r="Z15" s="20"/>
      <c r="AA15" s="20"/>
      <c r="AB15" s="20"/>
      <c r="AC15" s="20"/>
      <c r="AD15" s="20"/>
      <c r="AE15" s="20"/>
    </row>
    <row r="16" spans="1:31" ht="12.75">
      <c r="A16" s="3" t="str">
        <f t="shared" si="0"/>
        <v>OK</v>
      </c>
      <c r="B16" s="21">
        <v>10</v>
      </c>
      <c r="C16" t="s">
        <v>107</v>
      </c>
      <c r="D16" s="11">
        <v>17.15</v>
      </c>
      <c r="E16" s="11">
        <v>9.96</v>
      </c>
      <c r="F16" s="13"/>
      <c r="G16" t="s">
        <v>115</v>
      </c>
      <c r="H16" s="11">
        <v>16.1</v>
      </c>
      <c r="I16" s="11">
        <v>10.85</v>
      </c>
      <c r="J16" s="22"/>
      <c r="K16" t="s">
        <v>120</v>
      </c>
      <c r="L16" s="11">
        <v>16.95</v>
      </c>
      <c r="M16" s="11">
        <v>9.8</v>
      </c>
      <c r="N16" s="22"/>
      <c r="O16" t="s">
        <v>109</v>
      </c>
      <c r="P16" s="11">
        <v>15.6</v>
      </c>
      <c r="Q16" s="11">
        <v>10.76</v>
      </c>
      <c r="R16" s="17">
        <f t="shared" si="1"/>
      </c>
      <c r="S16" s="20"/>
      <c r="T16" s="20"/>
      <c r="U16" s="20"/>
      <c r="V16" s="20"/>
      <c r="W16" s="20"/>
      <c r="X16" s="20"/>
      <c r="Y16" s="20"/>
      <c r="Z16" s="20"/>
      <c r="AA16" s="20"/>
      <c r="AB16" s="20"/>
      <c r="AC16" s="20"/>
      <c r="AD16" s="20"/>
      <c r="AE16" s="20"/>
    </row>
    <row r="17" spans="1:31" ht="12.75">
      <c r="A17" s="3" t="str">
        <f t="shared" si="0"/>
        <v>OK</v>
      </c>
      <c r="B17" s="21">
        <v>11</v>
      </c>
      <c r="C17" t="s">
        <v>119</v>
      </c>
      <c r="D17" s="11">
        <v>14.3</v>
      </c>
      <c r="E17" s="11">
        <v>9.31</v>
      </c>
      <c r="F17" s="13"/>
      <c r="G17" t="s">
        <v>121</v>
      </c>
      <c r="H17" s="11">
        <v>13</v>
      </c>
      <c r="I17" s="11">
        <v>11.87</v>
      </c>
      <c r="J17" s="22"/>
      <c r="K17" t="s">
        <v>123</v>
      </c>
      <c r="L17" s="11">
        <v>14.6</v>
      </c>
      <c r="M17" s="11">
        <v>11.49</v>
      </c>
      <c r="N17" s="22"/>
      <c r="O17" t="s">
        <v>105</v>
      </c>
      <c r="P17" s="11">
        <v>15.1</v>
      </c>
      <c r="Q17" s="11">
        <v>10.94</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105</v>
      </c>
      <c r="D18" s="11">
        <v>16.1</v>
      </c>
      <c r="E18" s="11">
        <v>10.45</v>
      </c>
      <c r="F18" s="13"/>
      <c r="G18" t="s">
        <v>119</v>
      </c>
      <c r="H18" s="11">
        <v>18.55</v>
      </c>
      <c r="I18" s="11">
        <v>9.83</v>
      </c>
      <c r="J18" s="22"/>
      <c r="K18" t="s">
        <v>121</v>
      </c>
      <c r="L18" s="11">
        <v>14.95</v>
      </c>
      <c r="M18" s="11">
        <v>11.67</v>
      </c>
      <c r="N18" s="22"/>
      <c r="O18" t="s">
        <v>123</v>
      </c>
      <c r="P18" s="11">
        <v>14.85</v>
      </c>
      <c r="Q18" s="11">
        <v>11.09</v>
      </c>
      <c r="R18" s="17">
        <f aca="true" t="shared" si="2" ref="R18:R26">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111</v>
      </c>
      <c r="D19" s="11">
        <v>16.1</v>
      </c>
      <c r="E19" s="11">
        <v>11.17</v>
      </c>
      <c r="F19" s="13"/>
      <c r="G19" t="s">
        <v>112</v>
      </c>
      <c r="H19" s="11">
        <v>14.5</v>
      </c>
      <c r="I19" s="11">
        <v>11.71</v>
      </c>
      <c r="J19" s="22"/>
      <c r="K19" t="s">
        <v>114</v>
      </c>
      <c r="L19" s="11">
        <v>14.5</v>
      </c>
      <c r="M19" s="11">
        <v>10.79</v>
      </c>
      <c r="N19" s="22"/>
      <c r="O19" t="s">
        <v>106</v>
      </c>
      <c r="P19" s="11">
        <v>14.4</v>
      </c>
      <c r="Q19" s="11">
        <v>10.35</v>
      </c>
      <c r="R19" s="17">
        <f t="shared" si="2"/>
      </c>
      <c r="S19" s="20"/>
      <c r="T19" s="20"/>
      <c r="U19" s="20"/>
      <c r="V19" s="20"/>
      <c r="W19" s="20"/>
      <c r="X19" s="20"/>
      <c r="Y19" s="20"/>
      <c r="Z19" s="20"/>
      <c r="AA19" s="20"/>
      <c r="AB19" s="20"/>
      <c r="AC19" s="20"/>
      <c r="AD19" s="20"/>
      <c r="AE19" s="20"/>
    </row>
    <row r="20" spans="1:31" ht="12.75">
      <c r="A20" s="3" t="str">
        <f t="shared" si="0"/>
        <v>OK</v>
      </c>
      <c r="B20" s="21">
        <v>14</v>
      </c>
      <c r="C20" t="s">
        <v>106</v>
      </c>
      <c r="D20" s="11">
        <v>15.3</v>
      </c>
      <c r="E20" s="11">
        <v>10.23</v>
      </c>
      <c r="F20" s="13"/>
      <c r="G20" t="s">
        <v>111</v>
      </c>
      <c r="H20" s="11">
        <v>15.55</v>
      </c>
      <c r="I20" s="11">
        <v>11.63</v>
      </c>
      <c r="J20" s="22"/>
      <c r="K20" t="s">
        <v>112</v>
      </c>
      <c r="L20" s="11">
        <v>14.55</v>
      </c>
      <c r="M20" s="11">
        <v>11.52</v>
      </c>
      <c r="N20" s="22"/>
      <c r="O20" t="s">
        <v>114</v>
      </c>
      <c r="P20" s="11">
        <v>16.9</v>
      </c>
      <c r="Q20" s="11">
        <v>10.36</v>
      </c>
      <c r="R20" s="17">
        <f t="shared" si="2"/>
      </c>
      <c r="S20" s="20"/>
      <c r="T20" s="20"/>
      <c r="U20" s="20"/>
      <c r="V20" s="20"/>
      <c r="W20" s="20"/>
      <c r="X20" s="20"/>
      <c r="Y20" s="20"/>
      <c r="Z20" s="20"/>
      <c r="AA20" s="20"/>
      <c r="AB20" s="20"/>
      <c r="AC20" s="20"/>
      <c r="AD20" s="20"/>
      <c r="AE20" s="20"/>
    </row>
    <row r="21" spans="1:31" ht="12.75">
      <c r="A21" s="3" t="str">
        <f t="shared" si="0"/>
        <v>OK</v>
      </c>
      <c r="B21" s="21">
        <v>15</v>
      </c>
      <c r="C21" t="s">
        <v>104</v>
      </c>
      <c r="D21" s="11">
        <v>17.6</v>
      </c>
      <c r="E21" s="11">
        <v>9.56</v>
      </c>
      <c r="F21" s="13"/>
      <c r="G21" t="s">
        <v>117</v>
      </c>
      <c r="H21" s="11">
        <v>16.6</v>
      </c>
      <c r="I21" s="11">
        <v>10.16</v>
      </c>
      <c r="J21" s="22"/>
      <c r="K21" t="s">
        <v>110</v>
      </c>
      <c r="L21" s="11">
        <v>18</v>
      </c>
      <c r="M21" s="11">
        <v>9.9</v>
      </c>
      <c r="N21" s="22"/>
      <c r="O21" t="s">
        <v>108</v>
      </c>
      <c r="P21" s="11">
        <v>15.6</v>
      </c>
      <c r="Q21" s="11">
        <v>10.4</v>
      </c>
      <c r="R21" s="17">
        <f t="shared" si="2"/>
      </c>
      <c r="S21" s="20"/>
      <c r="T21" s="20"/>
      <c r="U21" s="20"/>
      <c r="V21" s="20"/>
      <c r="W21" s="20"/>
      <c r="X21" s="20"/>
      <c r="Y21" s="20"/>
      <c r="Z21" s="20"/>
      <c r="AA21" s="20"/>
      <c r="AB21" s="20"/>
      <c r="AC21" s="20"/>
      <c r="AD21" s="20"/>
      <c r="AE21" s="20"/>
    </row>
    <row r="22" spans="1:31" ht="12.75">
      <c r="A22" s="3" t="str">
        <f t="shared" si="0"/>
        <v>OK</v>
      </c>
      <c r="B22" s="21">
        <v>16</v>
      </c>
      <c r="C22" t="s">
        <v>108</v>
      </c>
      <c r="D22" s="11">
        <v>17.9</v>
      </c>
      <c r="E22" s="11">
        <v>9.37</v>
      </c>
      <c r="F22" s="13"/>
      <c r="G22" t="s">
        <v>104</v>
      </c>
      <c r="H22" s="11">
        <v>2</v>
      </c>
      <c r="I22" s="11">
        <v>25</v>
      </c>
      <c r="J22" s="22"/>
      <c r="K22" t="s">
        <v>117</v>
      </c>
      <c r="L22" s="11">
        <v>16.95</v>
      </c>
      <c r="M22" s="11">
        <v>9.39</v>
      </c>
      <c r="N22" s="22"/>
      <c r="O22" t="s">
        <v>110</v>
      </c>
      <c r="P22" s="11">
        <v>18.05</v>
      </c>
      <c r="Q22" s="11">
        <v>9.57</v>
      </c>
      <c r="R22" s="17">
        <f t="shared" si="2"/>
      </c>
      <c r="S22" s="20"/>
      <c r="T22" s="20"/>
      <c r="U22" s="20"/>
      <c r="V22" s="20"/>
      <c r="W22" s="20"/>
      <c r="X22" s="20"/>
      <c r="Y22" s="20"/>
      <c r="Z22" s="20"/>
      <c r="AA22" s="20"/>
      <c r="AB22" s="20"/>
      <c r="AC22" s="20"/>
      <c r="AD22" s="20"/>
      <c r="AE22" s="20"/>
    </row>
    <row r="23" spans="1:31" ht="12.75">
      <c r="A23" s="3" t="str">
        <f t="shared" si="0"/>
        <v>OK</v>
      </c>
      <c r="B23" s="21">
        <v>17</v>
      </c>
      <c r="C23" t="s">
        <v>116</v>
      </c>
      <c r="D23" s="11">
        <v>18.35</v>
      </c>
      <c r="E23" s="11">
        <v>9.71</v>
      </c>
      <c r="F23" s="13"/>
      <c r="G23" t="s">
        <v>107</v>
      </c>
      <c r="H23" s="11">
        <v>16.3</v>
      </c>
      <c r="I23" s="11">
        <v>10.42</v>
      </c>
      <c r="J23" s="22"/>
      <c r="K23" t="s">
        <v>113</v>
      </c>
      <c r="L23" s="11">
        <v>15.55</v>
      </c>
      <c r="M23" s="11">
        <v>10.5</v>
      </c>
      <c r="N23" s="22"/>
      <c r="O23" t="s">
        <v>120</v>
      </c>
      <c r="P23" s="11">
        <v>17.65</v>
      </c>
      <c r="Q23" s="11">
        <v>9.64</v>
      </c>
      <c r="R23" s="17">
        <f t="shared" si="2"/>
      </c>
      <c r="S23" s="20"/>
      <c r="T23" s="20"/>
      <c r="U23" s="20"/>
      <c r="V23" s="20"/>
      <c r="W23" s="20"/>
      <c r="X23" s="20"/>
      <c r="Y23" s="20"/>
      <c r="Z23" s="20"/>
      <c r="AA23" s="20"/>
      <c r="AB23" s="20"/>
      <c r="AC23" s="20"/>
      <c r="AD23" s="20"/>
      <c r="AE23" s="20"/>
    </row>
    <row r="24" spans="1:31" ht="12.75">
      <c r="A24" s="3" t="str">
        <f t="shared" si="0"/>
        <v>OK</v>
      </c>
      <c r="B24" s="21">
        <v>18</v>
      </c>
      <c r="C24" t="s">
        <v>120</v>
      </c>
      <c r="D24" s="11">
        <v>19.15</v>
      </c>
      <c r="E24" s="11">
        <v>9.4</v>
      </c>
      <c r="F24" s="13"/>
      <c r="G24" t="s">
        <v>116</v>
      </c>
      <c r="H24" s="11">
        <v>16.45</v>
      </c>
      <c r="I24" s="11">
        <v>10.42</v>
      </c>
      <c r="J24" s="22"/>
      <c r="K24" t="s">
        <v>107</v>
      </c>
      <c r="L24" s="11">
        <v>16</v>
      </c>
      <c r="M24" s="11">
        <v>10.36</v>
      </c>
      <c r="N24" s="22"/>
      <c r="O24" t="s">
        <v>113</v>
      </c>
      <c r="P24" s="11">
        <v>16.55</v>
      </c>
      <c r="Q24" s="11">
        <v>10.85</v>
      </c>
      <c r="R24" s="17">
        <f t="shared" si="2"/>
      </c>
      <c r="S24" s="20"/>
      <c r="T24" s="20"/>
      <c r="U24" s="20"/>
      <c r="V24" s="20"/>
      <c r="W24" s="20"/>
      <c r="X24" s="20"/>
      <c r="Y24" s="20"/>
      <c r="Z24" s="20"/>
      <c r="AA24" s="20"/>
      <c r="AB24" s="20"/>
      <c r="AC24" s="20"/>
      <c r="AD24" s="20"/>
      <c r="AE24" s="20"/>
    </row>
    <row r="25" spans="1:31" ht="12.75">
      <c r="A25" s="3">
        <f t="shared" si="0"/>
      </c>
      <c r="B25" s="21">
        <v>19</v>
      </c>
      <c r="C25" t="s">
        <v>109</v>
      </c>
      <c r="D25" s="11">
        <v>16.4</v>
      </c>
      <c r="E25" s="11">
        <v>10.2</v>
      </c>
      <c r="F25" s="13"/>
      <c r="G25" t="s">
        <v>118</v>
      </c>
      <c r="H25" s="11">
        <v>17.05</v>
      </c>
      <c r="I25" s="11">
        <v>10.23</v>
      </c>
      <c r="J25" s="22"/>
      <c r="K25" t="s">
        <v>115</v>
      </c>
      <c r="L25" s="11">
        <v>17.4</v>
      </c>
      <c r="M25" s="11">
        <v>10.38</v>
      </c>
      <c r="N25" s="22"/>
      <c r="O25" t="s">
        <v>122</v>
      </c>
      <c r="P25" s="11">
        <v>0</v>
      </c>
      <c r="Q25" s="11">
        <v>0</v>
      </c>
      <c r="R25" s="17">
        <f t="shared" si="2"/>
      </c>
      <c r="S25" s="20"/>
      <c r="T25" s="20"/>
      <c r="U25" s="20"/>
      <c r="V25" s="20"/>
      <c r="W25" s="20"/>
      <c r="X25" s="20"/>
      <c r="Y25" s="20"/>
      <c r="Z25" s="20"/>
      <c r="AA25" s="20"/>
      <c r="AB25" s="20"/>
      <c r="AC25" s="20"/>
      <c r="AD25" s="20"/>
      <c r="AE25" s="20"/>
    </row>
    <row r="26" spans="1:31" ht="12.75">
      <c r="A26" s="3">
        <f t="shared" si="0"/>
      </c>
      <c r="B26" s="21">
        <v>20</v>
      </c>
      <c r="C26" t="s">
        <v>122</v>
      </c>
      <c r="D26" s="11">
        <v>0</v>
      </c>
      <c r="E26" s="11">
        <v>0</v>
      </c>
      <c r="F26" s="13"/>
      <c r="G26" t="s">
        <v>109</v>
      </c>
      <c r="H26" s="11">
        <v>14.5</v>
      </c>
      <c r="I26" s="11">
        <v>11.15</v>
      </c>
      <c r="J26" s="22"/>
      <c r="K26" t="s">
        <v>118</v>
      </c>
      <c r="L26" s="11">
        <v>16.3</v>
      </c>
      <c r="M26" s="11">
        <v>10.45</v>
      </c>
      <c r="N26" s="22"/>
      <c r="O26" t="s">
        <v>115</v>
      </c>
      <c r="P26" s="11">
        <v>17.3</v>
      </c>
      <c r="Q26" s="11">
        <v>10.12</v>
      </c>
      <c r="R26" s="17">
        <f t="shared" si="2"/>
      </c>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H7:H76 P7:P76 D7:D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M7:M76 Q7:Q76 E7:E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2012-01-21T13:56:27Z</dcterms:modified>
  <cp:category/>
  <cp:version/>
  <cp:contentType/>
  <cp:contentStatus/>
</cp:coreProperties>
</file>