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<sst xmlns="http://schemas.openxmlformats.org/spreadsheetml/2006/main" count="832" uniqueCount="138">
  <si>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</si>
  <si>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</si>
  <si>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</si>
  <si>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</si>
  <si>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</si>
  <si>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</si>
  <si>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</si>
  <si>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</si>
  <si>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</si>
  <si>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</si>
  <si>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</si>
  <si>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</si>
  <si>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</si>
  <si>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</si>
  <si>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</si>
  <si>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</si>
  <si>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</si>
  <si>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</si>
  <si>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</si>
  <si>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</si>
  <si>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</si>
  <si>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</si>
  <si>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</si>
  <si>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</si>
  <si>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</si>
  <si>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</si>
  <si>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</si>
  <si>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</si>
  <si>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</si>
  <si>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</si>
  <si>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</si>
  <si>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</si>
  <si>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</si>
  <si>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</si>
  <si>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</si>
  <si>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</si>
  <si>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</si>
  <si>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</si>
  <si>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</si>
  <si>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</si>
  <si>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</si>
  <si>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</si>
  <si>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</si>
  <si>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</si>
  <si>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</si>
  <si>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</si>
  <si>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</si>
  <si>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</si>
  <si>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</si>
  <si>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</si>
  <si>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</si>
  <si>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</si>
  <si>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</si>
  <si>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</si>
  <si>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</si>
  <si>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</si>
  <si>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</si>
  <si>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</si>
  <si>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</si>
  <si>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WHITE</t>
  </si>
  <si>
    <t>LANE</t>
  </si>
  <si>
    <t>deane</t>
  </si>
  <si>
    <t>al</t>
  </si>
  <si>
    <t>jim</t>
  </si>
  <si>
    <t>craig</t>
  </si>
  <si>
    <t>paul h</t>
  </si>
  <si>
    <t>david</t>
  </si>
  <si>
    <t>pasiro</t>
  </si>
  <si>
    <t>mike</t>
  </si>
  <si>
    <t>simon</t>
  </si>
  <si>
    <t>robin</t>
  </si>
  <si>
    <t>lee</t>
  </si>
  <si>
    <t>marc</t>
  </si>
  <si>
    <t>andy</t>
  </si>
  <si>
    <t>paul w</t>
  </si>
  <si>
    <t>palros</t>
  </si>
  <si>
    <t>clive</t>
  </si>
  <si>
    <t>roy</t>
  </si>
  <si>
    <t>tony</t>
  </si>
  <si>
    <t>john</t>
  </si>
  <si>
    <t>Spare</t>
  </si>
  <si>
    <t>lmp</t>
  </si>
  <si>
    <t>mod</t>
  </si>
  <si>
    <t>nas</t>
  </si>
  <si>
    <t>andy w</t>
  </si>
  <si>
    <t>rob</t>
  </si>
  <si>
    <t>jon</t>
  </si>
  <si>
    <t>neil</t>
  </si>
  <si>
    <t>marcus</t>
  </si>
  <si>
    <t>dave o</t>
  </si>
  <si>
    <t>dave h</t>
  </si>
  <si>
    <t>graham</t>
  </si>
  <si>
    <t>jake</t>
  </si>
  <si>
    <t>mat</t>
  </si>
  <si>
    <t>andy p</t>
  </si>
  <si>
    <t>henry</t>
  </si>
  <si>
    <t>loius</t>
  </si>
  <si>
    <t>dragrap</t>
  </si>
  <si>
    <t>Darren</t>
  </si>
  <si>
    <t>Andy Whorton</t>
  </si>
  <si>
    <t>John Ferrigno</t>
  </si>
  <si>
    <t>Jon Cryer</t>
  </si>
  <si>
    <t>Craig Homewood</t>
  </si>
  <si>
    <t>Rob Lees</t>
  </si>
  <si>
    <t>Clive Harland</t>
  </si>
  <si>
    <t>Robin Cornwall</t>
  </si>
  <si>
    <t>Andy Player</t>
  </si>
  <si>
    <t>Mike Dadson</t>
  </si>
  <si>
    <t>Jim Easton</t>
  </si>
  <si>
    <t>Marc Townsend</t>
  </si>
  <si>
    <t>Paul Whorton</t>
  </si>
  <si>
    <t>Robin Clark</t>
  </si>
  <si>
    <t>Paul Homewood</t>
  </si>
  <si>
    <t>Dave Hannington</t>
  </si>
  <si>
    <t>Lee Taylor</t>
  </si>
  <si>
    <t>Deane Walpole</t>
  </si>
  <si>
    <t>Graham Mattingley</t>
  </si>
  <si>
    <t>Dave Ogden</t>
  </si>
  <si>
    <t>Mat Lock</t>
  </si>
  <si>
    <t>Marcus Lover</t>
  </si>
  <si>
    <t>Neil Lover</t>
  </si>
  <si>
    <t>Henry Townsend</t>
  </si>
  <si>
    <t>Darren Morgan</t>
  </si>
  <si>
    <t>Jake Howard</t>
  </si>
  <si>
    <t>Loius Townsend</t>
  </si>
  <si>
    <t>GRID</t>
  </si>
  <si>
    <t>Q</t>
  </si>
  <si>
    <t>A</t>
  </si>
  <si>
    <t>B</t>
  </si>
  <si>
    <t>C</t>
  </si>
  <si>
    <t>D</t>
  </si>
  <si>
    <t>E</t>
  </si>
  <si>
    <t>F</t>
  </si>
  <si>
    <t>G</t>
  </si>
  <si>
    <t>H</t>
  </si>
  <si>
    <t>I</t>
  </si>
  <si>
    <t>Track Length = 109.667'</t>
  </si>
  <si>
    <t>w</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</si>
</sst>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9">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b/>
      <sz val="10"/>
      <name val="Arial Unicode MS"/>
      <family val="2"/>
    </font>
    <font>
      <b/>
      <sz val="7.5"/>
      <name val="Arial Unicode MS"/>
      <family val="2"/>
    </font>
    <font>
      <sz val="9"/>
      <name val="Arial Unicode MS"/>
      <family val="2"/>
    </font>
    <font>
      <sz val="7.5"/>
      <name val="Arial Unicode MS"/>
      <family val="2"/>
    </font>
    <font>
      <sz val="7"/>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b/>
      <sz val="11"/>
      <color indexed="10"/>
      <name val="Arial Unicode MS"/>
      <family val="2"/>
    </font>
    <font>
      <b/>
      <sz val="11"/>
      <color indexed="61"/>
      <name val="Arial Unicode MS"/>
      <family val="2"/>
    </font>
    <font>
      <b/>
      <sz val="11"/>
      <color indexed="9"/>
      <name val="Arial Unicode MS"/>
      <family val="2"/>
    </font>
    <font>
      <b/>
      <sz val="6"/>
      <name val="Arial Unicode MS"/>
      <family val="2"/>
    </font>
    <font>
      <sz val="7"/>
      <color indexed="9"/>
      <name val="Arial Unicode MS"/>
      <family val="2"/>
    </font>
  </fonts>
  <fills count="10">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61"/>
      </left>
      <right style="thin">
        <color indexed="23"/>
      </right>
      <top style="double">
        <color indexed="61"/>
      </top>
      <bottom style="thin">
        <color indexed="23"/>
      </bottom>
    </border>
    <border>
      <left style="thin">
        <color indexed="23"/>
      </left>
      <right style="thin">
        <color indexed="23"/>
      </right>
      <top style="double">
        <color indexed="61"/>
      </top>
      <bottom style="thin">
        <color indexed="23"/>
      </bottom>
    </border>
    <border>
      <left style="thin">
        <color indexed="23"/>
      </left>
      <right style="double">
        <color indexed="61"/>
      </right>
      <top style="double">
        <color indexed="61"/>
      </top>
      <bottom style="thin">
        <color indexed="23"/>
      </bottom>
    </border>
    <border>
      <left style="double">
        <color indexed="61"/>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61"/>
      </right>
      <top style="thin">
        <color indexed="23"/>
      </top>
      <bottom style="thin">
        <color indexed="23"/>
      </bottom>
    </border>
    <border>
      <left>
        <color indexed="63"/>
      </left>
      <right>
        <color indexed="63"/>
      </right>
      <top style="thin"/>
      <bottom style="thin"/>
    </border>
    <border>
      <left style="double">
        <color indexed="61"/>
      </left>
      <right style="thin">
        <color indexed="23"/>
      </right>
      <top style="thin">
        <color indexed="23"/>
      </top>
      <bottom style="double">
        <color indexed="61"/>
      </bottom>
    </border>
    <border>
      <left style="thin">
        <color indexed="23"/>
      </left>
      <right style="thin">
        <color indexed="23"/>
      </right>
      <top style="thin">
        <color indexed="23"/>
      </top>
      <bottom style="double">
        <color indexed="61"/>
      </bottom>
    </border>
    <border>
      <left style="thin">
        <color indexed="23"/>
      </left>
      <right style="double">
        <color indexed="61"/>
      </right>
      <top style="thin">
        <color indexed="23"/>
      </top>
      <bottom style="double">
        <color indexed="61"/>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23" fillId="5" borderId="22" xfId="0" applyFont="1" applyFill="1" applyBorder="1" applyAlignment="1" applyProtection="1">
      <alignment/>
      <protection/>
    </xf>
    <xf numFmtId="0" fontId="24" fillId="5" borderId="23" xfId="0" applyFont="1" applyFill="1" applyBorder="1" applyAlignment="1" applyProtection="1">
      <alignment horizontal="center"/>
      <protection/>
    </xf>
    <xf numFmtId="0" fontId="22" fillId="7" borderId="23" xfId="0" applyFont="1" applyFill="1" applyBorder="1" applyAlignment="1" applyProtection="1">
      <alignment horizontal="center"/>
      <protection/>
    </xf>
    <xf numFmtId="0" fontId="22" fillId="8" borderId="23" xfId="0" applyFont="1" applyFill="1" applyBorder="1" applyAlignment="1" applyProtection="1">
      <alignment horizontal="center"/>
      <protection/>
    </xf>
    <xf numFmtId="0" fontId="22" fillId="4" borderId="23" xfId="0" applyFont="1" applyFill="1" applyBorder="1" applyAlignment="1" applyProtection="1">
      <alignment horizontal="center"/>
      <protection/>
    </xf>
    <xf numFmtId="0" fontId="37" fillId="6" borderId="23" xfId="0" applyFont="1" applyFill="1" applyBorder="1" applyAlignment="1" applyProtection="1">
      <alignment horizontal="center"/>
      <protection/>
    </xf>
    <xf numFmtId="0" fontId="25" fillId="5" borderId="23" xfId="0" applyFont="1" applyFill="1" applyBorder="1" applyAlignment="1" applyProtection="1">
      <alignment horizontal="center"/>
      <protection/>
    </xf>
    <xf numFmtId="0" fontId="25" fillId="0" borderId="23" xfId="0" applyFont="1" applyFill="1" applyBorder="1" applyAlignment="1" applyProtection="1">
      <alignment horizontal="center"/>
      <protection/>
    </xf>
    <xf numFmtId="0" fontId="26" fillId="5" borderId="23" xfId="0" applyFont="1" applyFill="1" applyBorder="1" applyAlignment="1" applyProtection="1">
      <alignment horizontal="center"/>
      <protection/>
    </xf>
    <xf numFmtId="0" fontId="38" fillId="5" borderId="24" xfId="0" applyFont="1" applyFill="1" applyBorder="1" applyAlignment="1" applyProtection="1">
      <alignment horizontal="center"/>
      <protection/>
    </xf>
    <xf numFmtId="0" fontId="27" fillId="5" borderId="25" xfId="0" applyFont="1" applyFill="1" applyBorder="1" applyAlignment="1" applyProtection="1">
      <alignment horizontal="left"/>
      <protection/>
    </xf>
    <xf numFmtId="0" fontId="24" fillId="5" borderId="26" xfId="0" applyFont="1" applyFill="1" applyBorder="1" applyAlignment="1" applyProtection="1">
      <alignment horizontal="center"/>
      <protection/>
    </xf>
    <xf numFmtId="0" fontId="27" fillId="5" borderId="26" xfId="0" applyFont="1" applyFill="1" applyBorder="1" applyAlignment="1" applyProtection="1">
      <alignment horizontal="center"/>
      <protection/>
    </xf>
    <xf numFmtId="0" fontId="28" fillId="7" borderId="26" xfId="0" applyFont="1" applyFill="1" applyBorder="1" applyAlignment="1" applyProtection="1">
      <alignment horizontal="center"/>
      <protection/>
    </xf>
    <xf numFmtId="0" fontId="29" fillId="8" borderId="26" xfId="0" applyFont="1" applyFill="1" applyBorder="1" applyAlignment="1" applyProtection="1">
      <alignment horizontal="center"/>
      <protection/>
    </xf>
    <xf numFmtId="0" fontId="36" fillId="4" borderId="26" xfId="0" applyFont="1" applyFill="1" applyBorder="1" applyAlignment="1" applyProtection="1">
      <alignment horizontal="center"/>
      <protection/>
    </xf>
    <xf numFmtId="0" fontId="28" fillId="6" borderId="26" xfId="0" applyFont="1" applyFill="1" applyBorder="1" applyAlignment="1" applyProtection="1">
      <alignment horizontal="center"/>
      <protection/>
    </xf>
    <xf numFmtId="0" fontId="27" fillId="5" borderId="26" xfId="0" applyFont="1" applyFill="1" applyBorder="1" applyAlignment="1" applyProtection="1">
      <alignment horizontal="center" wrapText="1"/>
      <protection/>
    </xf>
    <xf numFmtId="0" fontId="30" fillId="5" borderId="26" xfId="0" applyFont="1" applyFill="1" applyBorder="1" applyAlignment="1" applyProtection="1">
      <alignment horizontal="center" wrapText="1"/>
      <protection/>
    </xf>
    <xf numFmtId="0" fontId="31" fillId="5" borderId="26" xfId="0" applyFont="1" applyFill="1" applyBorder="1" applyAlignment="1" applyProtection="1">
      <alignment horizontal="center" wrapText="1"/>
      <protection/>
    </xf>
    <xf numFmtId="0" fontId="27" fillId="5" borderId="27" xfId="0" applyFont="1" applyFill="1" applyBorder="1" applyAlignment="1" applyProtection="1">
      <alignment horizontal="center" vertical="center" wrapText="1"/>
      <protection/>
    </xf>
    <xf numFmtId="2" fontId="14" fillId="6" borderId="28" xfId="0" applyNumberFormat="1" applyFont="1" applyFill="1" applyBorder="1" applyAlignment="1" applyProtection="1">
      <alignment horizontal="center"/>
      <protection/>
    </xf>
    <xf numFmtId="0" fontId="33" fillId="5" borderId="25" xfId="0" applyFont="1" applyFill="1" applyBorder="1" applyAlignment="1" applyProtection="1">
      <alignment horizontal="center"/>
      <protection/>
    </xf>
    <xf numFmtId="0" fontId="33" fillId="0" borderId="26" xfId="0" applyFont="1" applyBorder="1" applyAlignment="1">
      <alignment/>
    </xf>
    <xf numFmtId="0" fontId="33" fillId="5" borderId="26" xfId="0" applyFont="1" applyFill="1" applyBorder="1" applyAlignment="1" applyProtection="1">
      <alignment horizontal="center"/>
      <protection locked="0"/>
    </xf>
    <xf numFmtId="2" fontId="33" fillId="0" borderId="26" xfId="0" applyNumberFormat="1" applyFont="1" applyBorder="1" applyAlignment="1" applyProtection="1">
      <alignment horizontal="center"/>
      <protection locked="0"/>
    </xf>
    <xf numFmtId="2" fontId="34" fillId="0" borderId="26" xfId="0" applyNumberFormat="1" applyFont="1" applyBorder="1" applyAlignment="1" applyProtection="1">
      <alignment horizontal="center"/>
      <protection locked="0"/>
    </xf>
    <xf numFmtId="2" fontId="32" fillId="5" borderId="26" xfId="0" applyNumberFormat="1" applyFont="1" applyFill="1" applyBorder="1" applyAlignment="1" applyProtection="1">
      <alignment horizontal="center"/>
      <protection/>
    </xf>
    <xf numFmtId="0" fontId="32" fillId="5" borderId="26" xfId="0" applyNumberFormat="1" applyFont="1" applyFill="1" applyBorder="1" applyAlignment="1" applyProtection="1">
      <alignment horizontal="center"/>
      <protection/>
    </xf>
    <xf numFmtId="2" fontId="32" fillId="9" borderId="26" xfId="0" applyNumberFormat="1" applyFont="1" applyFill="1" applyBorder="1" applyAlignment="1" applyProtection="1">
      <alignment horizontal="center"/>
      <protection/>
    </xf>
    <xf numFmtId="2" fontId="33" fillId="5" borderId="26" xfId="0" applyNumberFormat="1" applyFont="1" applyFill="1" applyBorder="1" applyAlignment="1" applyProtection="1">
      <alignment horizontal="center"/>
      <protection/>
    </xf>
    <xf numFmtId="2" fontId="34" fillId="5" borderId="26" xfId="0" applyNumberFormat="1" applyFont="1" applyFill="1" applyBorder="1" applyAlignment="1" applyProtection="1">
      <alignment horizontal="center"/>
      <protection/>
    </xf>
    <xf numFmtId="2" fontId="34" fillId="6" borderId="27" xfId="0" applyNumberFormat="1" applyFont="1" applyFill="1" applyBorder="1" applyAlignment="1" applyProtection="1">
      <alignment horizontal="center"/>
      <protection/>
    </xf>
    <xf numFmtId="2" fontId="35" fillId="0" borderId="26" xfId="0" applyNumberFormat="1" applyFont="1" applyBorder="1" applyAlignment="1" applyProtection="1">
      <alignment horizontal="center"/>
      <protection locked="0"/>
    </xf>
    <xf numFmtId="0" fontId="34" fillId="5" borderId="26" xfId="0" applyNumberFormat="1" applyFont="1" applyFill="1" applyBorder="1" applyAlignment="1" applyProtection="1">
      <alignment horizontal="center"/>
      <protection/>
    </xf>
    <xf numFmtId="2" fontId="32" fillId="7" borderId="26" xfId="0" applyNumberFormat="1" applyFont="1" applyFill="1" applyBorder="1" applyAlignment="1" applyProtection="1">
      <alignment horizontal="center"/>
      <protection/>
    </xf>
    <xf numFmtId="2" fontId="33" fillId="6" borderId="27" xfId="0" applyNumberFormat="1" applyFont="1" applyFill="1" applyBorder="1" applyAlignment="1" applyProtection="1">
      <alignment horizontal="center"/>
      <protection/>
    </xf>
    <xf numFmtId="2" fontId="30" fillId="5" borderId="26" xfId="0" applyNumberFormat="1" applyFont="1" applyFill="1" applyBorder="1" applyAlignment="1" applyProtection="1">
      <alignment horizontal="center"/>
      <protection/>
    </xf>
    <xf numFmtId="2" fontId="30" fillId="8" borderId="26" xfId="0" applyNumberFormat="1" applyFont="1" applyFill="1" applyBorder="1" applyAlignment="1" applyProtection="1">
      <alignment horizontal="center"/>
      <protection/>
    </xf>
    <xf numFmtId="2" fontId="30" fillId="9" borderId="26" xfId="0" applyNumberFormat="1" applyFont="1" applyFill="1" applyBorder="1" applyAlignment="1" applyProtection="1">
      <alignment horizontal="center"/>
      <protection/>
    </xf>
    <xf numFmtId="2" fontId="30" fillId="7" borderId="26" xfId="0" applyNumberFormat="1" applyFont="1" applyFill="1" applyBorder="1" applyAlignment="1" applyProtection="1">
      <alignment horizontal="center"/>
      <protection/>
    </xf>
    <xf numFmtId="0" fontId="33" fillId="5" borderId="29" xfId="0" applyFont="1" applyFill="1" applyBorder="1" applyAlignment="1" applyProtection="1">
      <alignment horizontal="center"/>
      <protection/>
    </xf>
    <xf numFmtId="0" fontId="33" fillId="0" borderId="30" xfId="0" applyFont="1" applyBorder="1" applyAlignment="1">
      <alignment/>
    </xf>
    <xf numFmtId="0" fontId="33" fillId="5" borderId="30" xfId="0" applyFont="1" applyFill="1" applyBorder="1" applyAlignment="1" applyProtection="1">
      <alignment horizontal="center"/>
      <protection locked="0"/>
    </xf>
    <xf numFmtId="2" fontId="33" fillId="0" borderId="30" xfId="0" applyNumberFormat="1" applyFont="1" applyBorder="1" applyAlignment="1" applyProtection="1">
      <alignment horizontal="center"/>
      <protection locked="0"/>
    </xf>
    <xf numFmtId="2" fontId="32" fillId="5" borderId="30" xfId="0" applyNumberFormat="1" applyFont="1" applyFill="1" applyBorder="1" applyAlignment="1" applyProtection="1">
      <alignment horizontal="center"/>
      <protection/>
    </xf>
    <xf numFmtId="0" fontId="32" fillId="5" borderId="30" xfId="0" applyNumberFormat="1" applyFont="1" applyFill="1" applyBorder="1" applyAlignment="1" applyProtection="1">
      <alignment horizontal="center"/>
      <protection/>
    </xf>
    <xf numFmtId="2" fontId="30" fillId="5" borderId="30" xfId="0" applyNumberFormat="1" applyFont="1" applyFill="1" applyBorder="1" applyAlignment="1" applyProtection="1">
      <alignment horizontal="center"/>
      <protection/>
    </xf>
    <xf numFmtId="2" fontId="33" fillId="6" borderId="31" xfId="0" applyNumberFormat="1" applyFont="1" applyFill="1" applyBorder="1" applyAlignment="1" applyProtection="1">
      <alignment horizontal="center"/>
      <protection/>
    </xf>
    <xf numFmtId="0" fontId="14" fillId="6" borderId="5" xfId="0" applyFont="1" applyFill="1" applyBorder="1" applyAlignment="1" applyProtection="1">
      <alignment horizontal="center"/>
      <protection/>
    </xf>
    <xf numFmtId="0" fontId="14" fillId="4" borderId="28"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28"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28" xfId="0" applyNumberFormat="1" applyFont="1" applyFill="1" applyBorder="1" applyAlignment="1">
      <alignment horizontal="center"/>
    </xf>
    <xf numFmtId="2" fontId="14" fillId="6" borderId="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4</xdr:row>
      <xdr:rowOff>38100</xdr:rowOff>
    </xdr:from>
    <xdr:to>
      <xdr:col>3</xdr:col>
      <xdr:colOff>628650</xdr:colOff>
      <xdr:row>4</xdr:row>
      <xdr:rowOff>247650</xdr:rowOff>
    </xdr:to>
    <xdr:pic>
      <xdr:nvPicPr>
        <xdr:cNvPr id="1" name="Picture 1"/>
        <xdr:cNvPicPr preferRelativeResize="1">
          <a:picLocks noChangeAspect="1"/>
        </xdr:cNvPicPr>
      </xdr:nvPicPr>
      <xdr:blipFill>
        <a:blip r:embed="rId1"/>
        <a:stretch>
          <a:fillRect/>
        </a:stretch>
      </xdr:blipFill>
      <xdr:spPr>
        <a:xfrm>
          <a:off x="1743075" y="895350"/>
          <a:ext cx="581025" cy="209550"/>
        </a:xfrm>
        <a:prstGeom prst="rect">
          <a:avLst/>
        </a:prstGeom>
        <a:noFill/>
        <a:ln w="9525" cmpd="sng">
          <a:noFill/>
        </a:ln>
      </xdr:spPr>
    </xdr:pic>
    <xdr:clientData/>
  </xdr:twoCellAnchor>
  <xdr:twoCellAnchor editAs="oneCell">
    <xdr:from>
      <xdr:col>3</xdr:col>
      <xdr:colOff>38100</xdr:colOff>
      <xdr:row>9</xdr:row>
      <xdr:rowOff>47625</xdr:rowOff>
    </xdr:from>
    <xdr:to>
      <xdr:col>3</xdr:col>
      <xdr:colOff>638175</xdr:colOff>
      <xdr:row>9</xdr:row>
      <xdr:rowOff>238125</xdr:rowOff>
    </xdr:to>
    <xdr:pic>
      <xdr:nvPicPr>
        <xdr:cNvPr id="2" name="Picture 2"/>
        <xdr:cNvPicPr preferRelativeResize="1">
          <a:picLocks noChangeAspect="1"/>
        </xdr:cNvPicPr>
      </xdr:nvPicPr>
      <xdr:blipFill>
        <a:blip r:embed="rId2"/>
        <a:stretch>
          <a:fillRect/>
        </a:stretch>
      </xdr:blipFill>
      <xdr:spPr>
        <a:xfrm>
          <a:off x="1733550" y="2190750"/>
          <a:ext cx="600075" cy="190500"/>
        </a:xfrm>
        <a:prstGeom prst="rect">
          <a:avLst/>
        </a:prstGeom>
        <a:noFill/>
        <a:ln w="9525" cmpd="sng">
          <a:noFill/>
        </a:ln>
      </xdr:spPr>
    </xdr:pic>
    <xdr:clientData/>
  </xdr:twoCellAnchor>
  <xdr:twoCellAnchor editAs="oneCell">
    <xdr:from>
      <xdr:col>3</xdr:col>
      <xdr:colOff>47625</xdr:colOff>
      <xdr:row>3</xdr:row>
      <xdr:rowOff>38100</xdr:rowOff>
    </xdr:from>
    <xdr:to>
      <xdr:col>3</xdr:col>
      <xdr:colOff>628650</xdr:colOff>
      <xdr:row>3</xdr:row>
      <xdr:rowOff>247650</xdr:rowOff>
    </xdr:to>
    <xdr:pic>
      <xdr:nvPicPr>
        <xdr:cNvPr id="3" name="Picture 3"/>
        <xdr:cNvPicPr preferRelativeResize="1">
          <a:picLocks noChangeAspect="1"/>
        </xdr:cNvPicPr>
      </xdr:nvPicPr>
      <xdr:blipFill>
        <a:blip r:embed="rId1"/>
        <a:stretch>
          <a:fillRect/>
        </a:stretch>
      </xdr:blipFill>
      <xdr:spPr>
        <a:xfrm>
          <a:off x="1743075" y="638175"/>
          <a:ext cx="581025" cy="209550"/>
        </a:xfrm>
        <a:prstGeom prst="rect">
          <a:avLst/>
        </a:prstGeom>
        <a:noFill/>
        <a:ln w="9525" cmpd="sng">
          <a:noFill/>
        </a:ln>
      </xdr:spPr>
    </xdr:pic>
    <xdr:clientData/>
  </xdr:twoCellAnchor>
  <xdr:twoCellAnchor editAs="oneCell">
    <xdr:from>
      <xdr:col>3</xdr:col>
      <xdr:colOff>47625</xdr:colOff>
      <xdr:row>6</xdr:row>
      <xdr:rowOff>38100</xdr:rowOff>
    </xdr:from>
    <xdr:to>
      <xdr:col>3</xdr:col>
      <xdr:colOff>628650</xdr:colOff>
      <xdr:row>6</xdr:row>
      <xdr:rowOff>247650</xdr:rowOff>
    </xdr:to>
    <xdr:pic>
      <xdr:nvPicPr>
        <xdr:cNvPr id="4" name="Picture 4"/>
        <xdr:cNvPicPr preferRelativeResize="1">
          <a:picLocks noChangeAspect="1"/>
        </xdr:cNvPicPr>
      </xdr:nvPicPr>
      <xdr:blipFill>
        <a:blip r:embed="rId1"/>
        <a:stretch>
          <a:fillRect/>
        </a:stretch>
      </xdr:blipFill>
      <xdr:spPr>
        <a:xfrm>
          <a:off x="1743075" y="1409700"/>
          <a:ext cx="581025" cy="209550"/>
        </a:xfrm>
        <a:prstGeom prst="rect">
          <a:avLst/>
        </a:prstGeom>
        <a:noFill/>
        <a:ln w="9525" cmpd="sng">
          <a:noFill/>
        </a:ln>
      </xdr:spPr>
    </xdr:pic>
    <xdr:clientData/>
  </xdr:twoCellAnchor>
  <xdr:twoCellAnchor editAs="oneCell">
    <xdr:from>
      <xdr:col>3</xdr:col>
      <xdr:colOff>47625</xdr:colOff>
      <xdr:row>5</xdr:row>
      <xdr:rowOff>38100</xdr:rowOff>
    </xdr:from>
    <xdr:to>
      <xdr:col>3</xdr:col>
      <xdr:colOff>628650</xdr:colOff>
      <xdr:row>5</xdr:row>
      <xdr:rowOff>247650</xdr:rowOff>
    </xdr:to>
    <xdr:pic>
      <xdr:nvPicPr>
        <xdr:cNvPr id="5" name="Picture 5"/>
        <xdr:cNvPicPr preferRelativeResize="1">
          <a:picLocks noChangeAspect="1"/>
        </xdr:cNvPicPr>
      </xdr:nvPicPr>
      <xdr:blipFill>
        <a:blip r:embed="rId1"/>
        <a:stretch>
          <a:fillRect/>
        </a:stretch>
      </xdr:blipFill>
      <xdr:spPr>
        <a:xfrm>
          <a:off x="1743075" y="1152525"/>
          <a:ext cx="581025" cy="209550"/>
        </a:xfrm>
        <a:prstGeom prst="rect">
          <a:avLst/>
        </a:prstGeom>
        <a:noFill/>
        <a:ln w="9525" cmpd="sng">
          <a:noFill/>
        </a:ln>
      </xdr:spPr>
    </xdr:pic>
    <xdr:clientData/>
  </xdr:twoCellAnchor>
  <xdr:twoCellAnchor editAs="oneCell">
    <xdr:from>
      <xdr:col>3</xdr:col>
      <xdr:colOff>47625</xdr:colOff>
      <xdr:row>7</xdr:row>
      <xdr:rowOff>38100</xdr:rowOff>
    </xdr:from>
    <xdr:to>
      <xdr:col>3</xdr:col>
      <xdr:colOff>619125</xdr:colOff>
      <xdr:row>7</xdr:row>
      <xdr:rowOff>247650</xdr:rowOff>
    </xdr:to>
    <xdr:pic>
      <xdr:nvPicPr>
        <xdr:cNvPr id="6" name="Picture 6"/>
        <xdr:cNvPicPr preferRelativeResize="1">
          <a:picLocks noChangeAspect="1"/>
        </xdr:cNvPicPr>
      </xdr:nvPicPr>
      <xdr:blipFill>
        <a:blip r:embed="rId1"/>
        <a:stretch>
          <a:fillRect/>
        </a:stretch>
      </xdr:blipFill>
      <xdr:spPr>
        <a:xfrm>
          <a:off x="1743075" y="1666875"/>
          <a:ext cx="571500" cy="209550"/>
        </a:xfrm>
        <a:prstGeom prst="rect">
          <a:avLst/>
        </a:prstGeom>
        <a:noFill/>
        <a:ln w="9525" cmpd="sng">
          <a:noFill/>
        </a:ln>
      </xdr:spPr>
    </xdr:pic>
    <xdr:clientData/>
  </xdr:twoCellAnchor>
  <xdr:twoCellAnchor editAs="oneCell">
    <xdr:from>
      <xdr:col>3</xdr:col>
      <xdr:colOff>47625</xdr:colOff>
      <xdr:row>8</xdr:row>
      <xdr:rowOff>38100</xdr:rowOff>
    </xdr:from>
    <xdr:to>
      <xdr:col>3</xdr:col>
      <xdr:colOff>619125</xdr:colOff>
      <xdr:row>8</xdr:row>
      <xdr:rowOff>247650</xdr:rowOff>
    </xdr:to>
    <xdr:pic>
      <xdr:nvPicPr>
        <xdr:cNvPr id="7" name="Picture 7"/>
        <xdr:cNvPicPr preferRelativeResize="1">
          <a:picLocks noChangeAspect="1"/>
        </xdr:cNvPicPr>
      </xdr:nvPicPr>
      <xdr:blipFill>
        <a:blip r:embed="rId1"/>
        <a:stretch>
          <a:fillRect/>
        </a:stretch>
      </xdr:blipFill>
      <xdr:spPr>
        <a:xfrm>
          <a:off x="1743075" y="1924050"/>
          <a:ext cx="571500" cy="209550"/>
        </a:xfrm>
        <a:prstGeom prst="rect">
          <a:avLst/>
        </a:prstGeom>
        <a:noFill/>
        <a:ln w="9525" cmpd="sng">
          <a:noFill/>
        </a:ln>
      </xdr:spPr>
    </xdr:pic>
    <xdr:clientData/>
  </xdr:twoCellAnchor>
  <xdr:twoCellAnchor editAs="oneCell">
    <xdr:from>
      <xdr:col>3</xdr:col>
      <xdr:colOff>38100</xdr:colOff>
      <xdr:row>28</xdr:row>
      <xdr:rowOff>47625</xdr:rowOff>
    </xdr:from>
    <xdr:to>
      <xdr:col>3</xdr:col>
      <xdr:colOff>638175</xdr:colOff>
      <xdr:row>28</xdr:row>
      <xdr:rowOff>238125</xdr:rowOff>
    </xdr:to>
    <xdr:pic>
      <xdr:nvPicPr>
        <xdr:cNvPr id="8" name="Picture 8"/>
        <xdr:cNvPicPr preferRelativeResize="1">
          <a:picLocks noChangeAspect="1"/>
        </xdr:cNvPicPr>
      </xdr:nvPicPr>
      <xdr:blipFill>
        <a:blip r:embed="rId2"/>
        <a:stretch>
          <a:fillRect/>
        </a:stretch>
      </xdr:blipFill>
      <xdr:spPr>
        <a:xfrm>
          <a:off x="1733550" y="7077075"/>
          <a:ext cx="600075" cy="190500"/>
        </a:xfrm>
        <a:prstGeom prst="rect">
          <a:avLst/>
        </a:prstGeom>
        <a:noFill/>
        <a:ln w="9525" cmpd="sng">
          <a:noFill/>
        </a:ln>
      </xdr:spPr>
    </xdr:pic>
    <xdr:clientData/>
  </xdr:twoCellAnchor>
  <xdr:twoCellAnchor editAs="oneCell">
    <xdr:from>
      <xdr:col>3</xdr:col>
      <xdr:colOff>38100</xdr:colOff>
      <xdr:row>27</xdr:row>
      <xdr:rowOff>47625</xdr:rowOff>
    </xdr:from>
    <xdr:to>
      <xdr:col>3</xdr:col>
      <xdr:colOff>638175</xdr:colOff>
      <xdr:row>27</xdr:row>
      <xdr:rowOff>228600</xdr:rowOff>
    </xdr:to>
    <xdr:pic>
      <xdr:nvPicPr>
        <xdr:cNvPr id="9" name="Picture 9"/>
        <xdr:cNvPicPr preferRelativeResize="1">
          <a:picLocks noChangeAspect="1"/>
        </xdr:cNvPicPr>
      </xdr:nvPicPr>
      <xdr:blipFill>
        <a:blip r:embed="rId2"/>
        <a:stretch>
          <a:fillRect/>
        </a:stretch>
      </xdr:blipFill>
      <xdr:spPr>
        <a:xfrm>
          <a:off x="1733550" y="6819900"/>
          <a:ext cx="600075" cy="180975"/>
        </a:xfrm>
        <a:prstGeom prst="rect">
          <a:avLst/>
        </a:prstGeom>
        <a:noFill/>
        <a:ln w="9525" cmpd="sng">
          <a:noFill/>
        </a:ln>
      </xdr:spPr>
    </xdr:pic>
    <xdr:clientData/>
  </xdr:twoCellAnchor>
  <xdr:twoCellAnchor editAs="oneCell">
    <xdr:from>
      <xdr:col>3</xdr:col>
      <xdr:colOff>47625</xdr:colOff>
      <xdr:row>10</xdr:row>
      <xdr:rowOff>38100</xdr:rowOff>
    </xdr:from>
    <xdr:to>
      <xdr:col>3</xdr:col>
      <xdr:colOff>619125</xdr:colOff>
      <xdr:row>10</xdr:row>
      <xdr:rowOff>247650</xdr:rowOff>
    </xdr:to>
    <xdr:pic>
      <xdr:nvPicPr>
        <xdr:cNvPr id="10" name="Picture 10"/>
        <xdr:cNvPicPr preferRelativeResize="1">
          <a:picLocks noChangeAspect="1"/>
        </xdr:cNvPicPr>
      </xdr:nvPicPr>
      <xdr:blipFill>
        <a:blip r:embed="rId1"/>
        <a:stretch>
          <a:fillRect/>
        </a:stretch>
      </xdr:blipFill>
      <xdr:spPr>
        <a:xfrm>
          <a:off x="1743075" y="2438400"/>
          <a:ext cx="571500" cy="209550"/>
        </a:xfrm>
        <a:prstGeom prst="rect">
          <a:avLst/>
        </a:prstGeom>
        <a:noFill/>
        <a:ln w="9525" cmpd="sng">
          <a:noFill/>
        </a:ln>
      </xdr:spPr>
    </xdr:pic>
    <xdr:clientData/>
  </xdr:twoCellAnchor>
  <xdr:twoCellAnchor editAs="oneCell">
    <xdr:from>
      <xdr:col>3</xdr:col>
      <xdr:colOff>47625</xdr:colOff>
      <xdr:row>12</xdr:row>
      <xdr:rowOff>38100</xdr:rowOff>
    </xdr:from>
    <xdr:to>
      <xdr:col>3</xdr:col>
      <xdr:colOff>628650</xdr:colOff>
      <xdr:row>12</xdr:row>
      <xdr:rowOff>247650</xdr:rowOff>
    </xdr:to>
    <xdr:pic>
      <xdr:nvPicPr>
        <xdr:cNvPr id="11" name="Picture 11"/>
        <xdr:cNvPicPr preferRelativeResize="1">
          <a:picLocks noChangeAspect="1"/>
        </xdr:cNvPicPr>
      </xdr:nvPicPr>
      <xdr:blipFill>
        <a:blip r:embed="rId1"/>
        <a:stretch>
          <a:fillRect/>
        </a:stretch>
      </xdr:blipFill>
      <xdr:spPr>
        <a:xfrm>
          <a:off x="1743075" y="2952750"/>
          <a:ext cx="581025" cy="209550"/>
        </a:xfrm>
        <a:prstGeom prst="rect">
          <a:avLst/>
        </a:prstGeom>
        <a:noFill/>
        <a:ln w="9525" cmpd="sng">
          <a:noFill/>
        </a:ln>
      </xdr:spPr>
    </xdr:pic>
    <xdr:clientData/>
  </xdr:twoCellAnchor>
  <xdr:twoCellAnchor editAs="oneCell">
    <xdr:from>
      <xdr:col>3</xdr:col>
      <xdr:colOff>47625</xdr:colOff>
      <xdr:row>14</xdr:row>
      <xdr:rowOff>38100</xdr:rowOff>
    </xdr:from>
    <xdr:to>
      <xdr:col>3</xdr:col>
      <xdr:colOff>628650</xdr:colOff>
      <xdr:row>14</xdr:row>
      <xdr:rowOff>247650</xdr:rowOff>
    </xdr:to>
    <xdr:pic>
      <xdr:nvPicPr>
        <xdr:cNvPr id="12" name="Picture 12"/>
        <xdr:cNvPicPr preferRelativeResize="1">
          <a:picLocks noChangeAspect="1"/>
        </xdr:cNvPicPr>
      </xdr:nvPicPr>
      <xdr:blipFill>
        <a:blip r:embed="rId1"/>
        <a:stretch>
          <a:fillRect/>
        </a:stretch>
      </xdr:blipFill>
      <xdr:spPr>
        <a:xfrm>
          <a:off x="1743075" y="3467100"/>
          <a:ext cx="581025" cy="209550"/>
        </a:xfrm>
        <a:prstGeom prst="rect">
          <a:avLst/>
        </a:prstGeom>
        <a:noFill/>
        <a:ln w="9525" cmpd="sng">
          <a:noFill/>
        </a:ln>
      </xdr:spPr>
    </xdr:pic>
    <xdr:clientData/>
  </xdr:twoCellAnchor>
  <xdr:twoCellAnchor editAs="oneCell">
    <xdr:from>
      <xdr:col>3</xdr:col>
      <xdr:colOff>47625</xdr:colOff>
      <xdr:row>11</xdr:row>
      <xdr:rowOff>38100</xdr:rowOff>
    </xdr:from>
    <xdr:to>
      <xdr:col>3</xdr:col>
      <xdr:colOff>628650</xdr:colOff>
      <xdr:row>11</xdr:row>
      <xdr:rowOff>247650</xdr:rowOff>
    </xdr:to>
    <xdr:pic>
      <xdr:nvPicPr>
        <xdr:cNvPr id="13" name="Picture 13"/>
        <xdr:cNvPicPr preferRelativeResize="1">
          <a:picLocks noChangeAspect="1"/>
        </xdr:cNvPicPr>
      </xdr:nvPicPr>
      <xdr:blipFill>
        <a:blip r:embed="rId1"/>
        <a:stretch>
          <a:fillRect/>
        </a:stretch>
      </xdr:blipFill>
      <xdr:spPr>
        <a:xfrm>
          <a:off x="1743075" y="2695575"/>
          <a:ext cx="581025" cy="209550"/>
        </a:xfrm>
        <a:prstGeom prst="rect">
          <a:avLst/>
        </a:prstGeom>
        <a:noFill/>
        <a:ln w="9525" cmpd="sng">
          <a:noFill/>
        </a:ln>
      </xdr:spPr>
    </xdr:pic>
    <xdr:clientData/>
  </xdr:twoCellAnchor>
  <xdr:twoCellAnchor editAs="oneCell">
    <xdr:from>
      <xdr:col>3</xdr:col>
      <xdr:colOff>47625</xdr:colOff>
      <xdr:row>15</xdr:row>
      <xdr:rowOff>38100</xdr:rowOff>
    </xdr:from>
    <xdr:to>
      <xdr:col>3</xdr:col>
      <xdr:colOff>628650</xdr:colOff>
      <xdr:row>15</xdr:row>
      <xdr:rowOff>247650</xdr:rowOff>
    </xdr:to>
    <xdr:pic>
      <xdr:nvPicPr>
        <xdr:cNvPr id="14" name="Picture 14"/>
        <xdr:cNvPicPr preferRelativeResize="1">
          <a:picLocks noChangeAspect="1"/>
        </xdr:cNvPicPr>
      </xdr:nvPicPr>
      <xdr:blipFill>
        <a:blip r:embed="rId1"/>
        <a:stretch>
          <a:fillRect/>
        </a:stretch>
      </xdr:blipFill>
      <xdr:spPr>
        <a:xfrm>
          <a:off x="1743075" y="3724275"/>
          <a:ext cx="581025" cy="209550"/>
        </a:xfrm>
        <a:prstGeom prst="rect">
          <a:avLst/>
        </a:prstGeom>
        <a:noFill/>
        <a:ln w="9525" cmpd="sng">
          <a:noFill/>
        </a:ln>
      </xdr:spPr>
    </xdr:pic>
    <xdr:clientData/>
  </xdr:twoCellAnchor>
  <xdr:twoCellAnchor editAs="oneCell">
    <xdr:from>
      <xdr:col>3</xdr:col>
      <xdr:colOff>47625</xdr:colOff>
      <xdr:row>13</xdr:row>
      <xdr:rowOff>38100</xdr:rowOff>
    </xdr:from>
    <xdr:to>
      <xdr:col>3</xdr:col>
      <xdr:colOff>628650</xdr:colOff>
      <xdr:row>13</xdr:row>
      <xdr:rowOff>247650</xdr:rowOff>
    </xdr:to>
    <xdr:pic>
      <xdr:nvPicPr>
        <xdr:cNvPr id="15" name="Picture 15"/>
        <xdr:cNvPicPr preferRelativeResize="1">
          <a:picLocks noChangeAspect="1"/>
        </xdr:cNvPicPr>
      </xdr:nvPicPr>
      <xdr:blipFill>
        <a:blip r:embed="rId1"/>
        <a:stretch>
          <a:fillRect/>
        </a:stretch>
      </xdr:blipFill>
      <xdr:spPr>
        <a:xfrm>
          <a:off x="1743075" y="3209925"/>
          <a:ext cx="581025" cy="209550"/>
        </a:xfrm>
        <a:prstGeom prst="rect">
          <a:avLst/>
        </a:prstGeom>
        <a:noFill/>
        <a:ln w="9525" cmpd="sng">
          <a:noFill/>
        </a:ln>
      </xdr:spPr>
    </xdr:pic>
    <xdr:clientData/>
  </xdr:twoCellAnchor>
  <xdr:twoCellAnchor editAs="oneCell">
    <xdr:from>
      <xdr:col>3</xdr:col>
      <xdr:colOff>47625</xdr:colOff>
      <xdr:row>16</xdr:row>
      <xdr:rowOff>38100</xdr:rowOff>
    </xdr:from>
    <xdr:to>
      <xdr:col>3</xdr:col>
      <xdr:colOff>619125</xdr:colOff>
      <xdr:row>16</xdr:row>
      <xdr:rowOff>247650</xdr:rowOff>
    </xdr:to>
    <xdr:pic>
      <xdr:nvPicPr>
        <xdr:cNvPr id="16" name="Picture 16"/>
        <xdr:cNvPicPr preferRelativeResize="1">
          <a:picLocks noChangeAspect="1"/>
        </xdr:cNvPicPr>
      </xdr:nvPicPr>
      <xdr:blipFill>
        <a:blip r:embed="rId1"/>
        <a:stretch>
          <a:fillRect/>
        </a:stretch>
      </xdr:blipFill>
      <xdr:spPr>
        <a:xfrm>
          <a:off x="1743075" y="3981450"/>
          <a:ext cx="571500" cy="209550"/>
        </a:xfrm>
        <a:prstGeom prst="rect">
          <a:avLst/>
        </a:prstGeom>
        <a:noFill/>
        <a:ln w="9525" cmpd="sng">
          <a:noFill/>
        </a:ln>
      </xdr:spPr>
    </xdr:pic>
    <xdr:clientData/>
  </xdr:twoCellAnchor>
  <xdr:twoCellAnchor editAs="oneCell">
    <xdr:from>
      <xdr:col>3</xdr:col>
      <xdr:colOff>47625</xdr:colOff>
      <xdr:row>18</xdr:row>
      <xdr:rowOff>38100</xdr:rowOff>
    </xdr:from>
    <xdr:to>
      <xdr:col>3</xdr:col>
      <xdr:colOff>628650</xdr:colOff>
      <xdr:row>18</xdr:row>
      <xdr:rowOff>247650</xdr:rowOff>
    </xdr:to>
    <xdr:pic>
      <xdr:nvPicPr>
        <xdr:cNvPr id="17" name="Picture 17"/>
        <xdr:cNvPicPr preferRelativeResize="1">
          <a:picLocks noChangeAspect="1"/>
        </xdr:cNvPicPr>
      </xdr:nvPicPr>
      <xdr:blipFill>
        <a:blip r:embed="rId1"/>
        <a:stretch>
          <a:fillRect/>
        </a:stretch>
      </xdr:blipFill>
      <xdr:spPr>
        <a:xfrm>
          <a:off x="1743075" y="4495800"/>
          <a:ext cx="581025" cy="209550"/>
        </a:xfrm>
        <a:prstGeom prst="rect">
          <a:avLst/>
        </a:prstGeom>
        <a:noFill/>
        <a:ln w="9525" cmpd="sng">
          <a:noFill/>
        </a:ln>
      </xdr:spPr>
    </xdr:pic>
    <xdr:clientData/>
  </xdr:twoCellAnchor>
  <xdr:twoCellAnchor editAs="oneCell">
    <xdr:from>
      <xdr:col>3</xdr:col>
      <xdr:colOff>47625</xdr:colOff>
      <xdr:row>17</xdr:row>
      <xdr:rowOff>38100</xdr:rowOff>
    </xdr:from>
    <xdr:to>
      <xdr:col>3</xdr:col>
      <xdr:colOff>628650</xdr:colOff>
      <xdr:row>17</xdr:row>
      <xdr:rowOff>247650</xdr:rowOff>
    </xdr:to>
    <xdr:pic>
      <xdr:nvPicPr>
        <xdr:cNvPr id="18" name="Picture 18"/>
        <xdr:cNvPicPr preferRelativeResize="1">
          <a:picLocks noChangeAspect="1"/>
        </xdr:cNvPicPr>
      </xdr:nvPicPr>
      <xdr:blipFill>
        <a:blip r:embed="rId1"/>
        <a:stretch>
          <a:fillRect/>
        </a:stretch>
      </xdr:blipFill>
      <xdr:spPr>
        <a:xfrm>
          <a:off x="1743075" y="4238625"/>
          <a:ext cx="581025" cy="209550"/>
        </a:xfrm>
        <a:prstGeom prst="rect">
          <a:avLst/>
        </a:prstGeom>
        <a:noFill/>
        <a:ln w="9525" cmpd="sng">
          <a:noFill/>
        </a:ln>
      </xdr:spPr>
    </xdr:pic>
    <xdr:clientData/>
  </xdr:twoCellAnchor>
  <xdr:twoCellAnchor editAs="oneCell">
    <xdr:from>
      <xdr:col>3</xdr:col>
      <xdr:colOff>47625</xdr:colOff>
      <xdr:row>20</xdr:row>
      <xdr:rowOff>38100</xdr:rowOff>
    </xdr:from>
    <xdr:to>
      <xdr:col>3</xdr:col>
      <xdr:colOff>628650</xdr:colOff>
      <xdr:row>20</xdr:row>
      <xdr:rowOff>247650</xdr:rowOff>
    </xdr:to>
    <xdr:pic>
      <xdr:nvPicPr>
        <xdr:cNvPr id="19" name="Picture 19"/>
        <xdr:cNvPicPr preferRelativeResize="1">
          <a:picLocks noChangeAspect="1"/>
        </xdr:cNvPicPr>
      </xdr:nvPicPr>
      <xdr:blipFill>
        <a:blip r:embed="rId1"/>
        <a:stretch>
          <a:fillRect/>
        </a:stretch>
      </xdr:blipFill>
      <xdr:spPr>
        <a:xfrm>
          <a:off x="1743075" y="5010150"/>
          <a:ext cx="581025" cy="209550"/>
        </a:xfrm>
        <a:prstGeom prst="rect">
          <a:avLst/>
        </a:prstGeom>
        <a:noFill/>
        <a:ln w="9525" cmpd="sng">
          <a:noFill/>
        </a:ln>
      </xdr:spPr>
    </xdr:pic>
    <xdr:clientData/>
  </xdr:twoCellAnchor>
  <xdr:twoCellAnchor editAs="oneCell">
    <xdr:from>
      <xdr:col>3</xdr:col>
      <xdr:colOff>47625</xdr:colOff>
      <xdr:row>19</xdr:row>
      <xdr:rowOff>38100</xdr:rowOff>
    </xdr:from>
    <xdr:to>
      <xdr:col>3</xdr:col>
      <xdr:colOff>628650</xdr:colOff>
      <xdr:row>19</xdr:row>
      <xdr:rowOff>247650</xdr:rowOff>
    </xdr:to>
    <xdr:pic>
      <xdr:nvPicPr>
        <xdr:cNvPr id="20" name="Picture 20"/>
        <xdr:cNvPicPr preferRelativeResize="1">
          <a:picLocks noChangeAspect="1"/>
        </xdr:cNvPicPr>
      </xdr:nvPicPr>
      <xdr:blipFill>
        <a:blip r:embed="rId1"/>
        <a:stretch>
          <a:fillRect/>
        </a:stretch>
      </xdr:blipFill>
      <xdr:spPr>
        <a:xfrm>
          <a:off x="1743075" y="4752975"/>
          <a:ext cx="581025" cy="209550"/>
        </a:xfrm>
        <a:prstGeom prst="rect">
          <a:avLst/>
        </a:prstGeom>
        <a:noFill/>
        <a:ln w="9525" cmpd="sng">
          <a:noFill/>
        </a:ln>
      </xdr:spPr>
    </xdr:pic>
    <xdr:clientData/>
  </xdr:twoCellAnchor>
  <xdr:twoCellAnchor editAs="oneCell">
    <xdr:from>
      <xdr:col>3</xdr:col>
      <xdr:colOff>47625</xdr:colOff>
      <xdr:row>21</xdr:row>
      <xdr:rowOff>38100</xdr:rowOff>
    </xdr:from>
    <xdr:to>
      <xdr:col>3</xdr:col>
      <xdr:colOff>619125</xdr:colOff>
      <xdr:row>21</xdr:row>
      <xdr:rowOff>247650</xdr:rowOff>
    </xdr:to>
    <xdr:pic>
      <xdr:nvPicPr>
        <xdr:cNvPr id="21" name="Picture 21"/>
        <xdr:cNvPicPr preferRelativeResize="1">
          <a:picLocks noChangeAspect="1"/>
        </xdr:cNvPicPr>
      </xdr:nvPicPr>
      <xdr:blipFill>
        <a:blip r:embed="rId1"/>
        <a:stretch>
          <a:fillRect/>
        </a:stretch>
      </xdr:blipFill>
      <xdr:spPr>
        <a:xfrm>
          <a:off x="1743075" y="5267325"/>
          <a:ext cx="571500" cy="209550"/>
        </a:xfrm>
        <a:prstGeom prst="rect">
          <a:avLst/>
        </a:prstGeom>
        <a:noFill/>
        <a:ln w="9525" cmpd="sng">
          <a:noFill/>
        </a:ln>
      </xdr:spPr>
    </xdr:pic>
    <xdr:clientData/>
  </xdr:twoCellAnchor>
  <xdr:twoCellAnchor editAs="oneCell">
    <xdr:from>
      <xdr:col>3</xdr:col>
      <xdr:colOff>47625</xdr:colOff>
      <xdr:row>24</xdr:row>
      <xdr:rowOff>38100</xdr:rowOff>
    </xdr:from>
    <xdr:to>
      <xdr:col>3</xdr:col>
      <xdr:colOff>628650</xdr:colOff>
      <xdr:row>24</xdr:row>
      <xdr:rowOff>247650</xdr:rowOff>
    </xdr:to>
    <xdr:pic>
      <xdr:nvPicPr>
        <xdr:cNvPr id="22" name="Picture 22"/>
        <xdr:cNvPicPr preferRelativeResize="1">
          <a:picLocks noChangeAspect="1"/>
        </xdr:cNvPicPr>
      </xdr:nvPicPr>
      <xdr:blipFill>
        <a:blip r:embed="rId1"/>
        <a:stretch>
          <a:fillRect/>
        </a:stretch>
      </xdr:blipFill>
      <xdr:spPr>
        <a:xfrm>
          <a:off x="1743075" y="6038850"/>
          <a:ext cx="581025" cy="209550"/>
        </a:xfrm>
        <a:prstGeom prst="rect">
          <a:avLst/>
        </a:prstGeom>
        <a:noFill/>
        <a:ln w="9525" cmpd="sng">
          <a:noFill/>
        </a:ln>
      </xdr:spPr>
    </xdr:pic>
    <xdr:clientData/>
  </xdr:twoCellAnchor>
  <xdr:twoCellAnchor editAs="oneCell">
    <xdr:from>
      <xdr:col>3</xdr:col>
      <xdr:colOff>47625</xdr:colOff>
      <xdr:row>23</xdr:row>
      <xdr:rowOff>38100</xdr:rowOff>
    </xdr:from>
    <xdr:to>
      <xdr:col>3</xdr:col>
      <xdr:colOff>619125</xdr:colOff>
      <xdr:row>23</xdr:row>
      <xdr:rowOff>247650</xdr:rowOff>
    </xdr:to>
    <xdr:pic>
      <xdr:nvPicPr>
        <xdr:cNvPr id="23" name="Picture 23"/>
        <xdr:cNvPicPr preferRelativeResize="1">
          <a:picLocks noChangeAspect="1"/>
        </xdr:cNvPicPr>
      </xdr:nvPicPr>
      <xdr:blipFill>
        <a:blip r:embed="rId1"/>
        <a:stretch>
          <a:fillRect/>
        </a:stretch>
      </xdr:blipFill>
      <xdr:spPr>
        <a:xfrm>
          <a:off x="1743075" y="5781675"/>
          <a:ext cx="571500" cy="209550"/>
        </a:xfrm>
        <a:prstGeom prst="rect">
          <a:avLst/>
        </a:prstGeom>
        <a:noFill/>
        <a:ln w="9525" cmpd="sng">
          <a:noFill/>
        </a:ln>
      </xdr:spPr>
    </xdr:pic>
    <xdr:clientData/>
  </xdr:twoCellAnchor>
  <xdr:twoCellAnchor editAs="oneCell">
    <xdr:from>
      <xdr:col>3</xdr:col>
      <xdr:colOff>47625</xdr:colOff>
      <xdr:row>22</xdr:row>
      <xdr:rowOff>38100</xdr:rowOff>
    </xdr:from>
    <xdr:to>
      <xdr:col>3</xdr:col>
      <xdr:colOff>628650</xdr:colOff>
      <xdr:row>22</xdr:row>
      <xdr:rowOff>247650</xdr:rowOff>
    </xdr:to>
    <xdr:pic>
      <xdr:nvPicPr>
        <xdr:cNvPr id="24" name="Picture 24"/>
        <xdr:cNvPicPr preferRelativeResize="1">
          <a:picLocks noChangeAspect="1"/>
        </xdr:cNvPicPr>
      </xdr:nvPicPr>
      <xdr:blipFill>
        <a:blip r:embed="rId1"/>
        <a:stretch>
          <a:fillRect/>
        </a:stretch>
      </xdr:blipFill>
      <xdr:spPr>
        <a:xfrm>
          <a:off x="1743075" y="5524500"/>
          <a:ext cx="581025" cy="209550"/>
        </a:xfrm>
        <a:prstGeom prst="rect">
          <a:avLst/>
        </a:prstGeom>
        <a:noFill/>
        <a:ln w="9525" cmpd="sng">
          <a:noFill/>
        </a:ln>
      </xdr:spPr>
    </xdr:pic>
    <xdr:clientData/>
  </xdr:twoCellAnchor>
  <xdr:twoCellAnchor editAs="oneCell">
    <xdr:from>
      <xdr:col>3</xdr:col>
      <xdr:colOff>47625</xdr:colOff>
      <xdr:row>25</xdr:row>
      <xdr:rowOff>38100</xdr:rowOff>
    </xdr:from>
    <xdr:to>
      <xdr:col>3</xdr:col>
      <xdr:colOff>628650</xdr:colOff>
      <xdr:row>25</xdr:row>
      <xdr:rowOff>247650</xdr:rowOff>
    </xdr:to>
    <xdr:pic>
      <xdr:nvPicPr>
        <xdr:cNvPr id="25" name="Picture 25"/>
        <xdr:cNvPicPr preferRelativeResize="1">
          <a:picLocks noChangeAspect="1"/>
        </xdr:cNvPicPr>
      </xdr:nvPicPr>
      <xdr:blipFill>
        <a:blip r:embed="rId1"/>
        <a:stretch>
          <a:fillRect/>
        </a:stretch>
      </xdr:blipFill>
      <xdr:spPr>
        <a:xfrm>
          <a:off x="1743075" y="6296025"/>
          <a:ext cx="581025" cy="209550"/>
        </a:xfrm>
        <a:prstGeom prst="rect">
          <a:avLst/>
        </a:prstGeom>
        <a:noFill/>
        <a:ln w="9525" cmpd="sng">
          <a:noFill/>
        </a:ln>
      </xdr:spPr>
    </xdr:pic>
    <xdr:clientData/>
  </xdr:twoCellAnchor>
  <xdr:twoCellAnchor editAs="oneCell">
    <xdr:from>
      <xdr:col>3</xdr:col>
      <xdr:colOff>47625</xdr:colOff>
      <xdr:row>26</xdr:row>
      <xdr:rowOff>38100</xdr:rowOff>
    </xdr:from>
    <xdr:to>
      <xdr:col>3</xdr:col>
      <xdr:colOff>628650</xdr:colOff>
      <xdr:row>26</xdr:row>
      <xdr:rowOff>247650</xdr:rowOff>
    </xdr:to>
    <xdr:pic>
      <xdr:nvPicPr>
        <xdr:cNvPr id="26" name="Picture 26"/>
        <xdr:cNvPicPr preferRelativeResize="1">
          <a:picLocks noChangeAspect="1"/>
        </xdr:cNvPicPr>
      </xdr:nvPicPr>
      <xdr:blipFill>
        <a:blip r:embed="rId1"/>
        <a:stretch>
          <a:fillRect/>
        </a:stretch>
      </xdr:blipFill>
      <xdr:spPr>
        <a:xfrm>
          <a:off x="1743075" y="6553200"/>
          <a:ext cx="58102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3">
    <tabColor indexed="49"/>
  </sheetPr>
  <dimension ref="A1:AK150"/>
  <sheetViews>
    <sheetView zoomScale="90" zoomScaleNormal="90" workbookViewId="0" topLeftCell="A1">
      <pane ySplit="6" topLeftCell="BM7" activePane="bottomLeft" state="frozen"/>
      <selection pane="topLeft" activeCell="A1" sqref="A1"/>
      <selection pane="bottomLeft" activeCell="D7" sqref="D7"/>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7" t="s">
        <v>28</v>
      </c>
      <c r="E1" s="137"/>
      <c r="F1" s="31"/>
      <c r="G1" s="137" t="s">
        <v>29</v>
      </c>
      <c r="H1" s="137"/>
    </row>
    <row r="2" spans="4:18" ht="12.75">
      <c r="D2" s="31" t="s">
        <v>30</v>
      </c>
      <c r="E2" s="31" t="s">
        <v>31</v>
      </c>
      <c r="F2" s="31"/>
      <c r="G2" s="31" t="s">
        <v>30</v>
      </c>
      <c r="H2" s="31" t="s">
        <v>31</v>
      </c>
      <c r="R2"/>
    </row>
    <row r="3" spans="4:8" ht="12.75">
      <c r="D3" s="11">
        <v>1</v>
      </c>
      <c r="E3" s="11">
        <v>50</v>
      </c>
      <c r="G3" s="11">
        <v>1</v>
      </c>
      <c r="H3" s="11">
        <v>25</v>
      </c>
    </row>
    <row r="4" spans="2:17" ht="18" customHeight="1">
      <c r="B4" s="33">
        <v>26</v>
      </c>
      <c r="C4" s="33" t="s">
        <v>39</v>
      </c>
      <c r="D4" s="41"/>
      <c r="E4" s="42"/>
      <c r="F4" s="43"/>
      <c r="G4" s="41"/>
      <c r="H4" s="43"/>
      <c r="I4" s="41"/>
      <c r="J4" s="44"/>
      <c r="K4" s="41"/>
      <c r="L4" s="43"/>
      <c r="M4" s="41"/>
      <c r="N4" s="44"/>
      <c r="O4" s="41"/>
      <c r="P4" s="43"/>
      <c r="Q4" s="41"/>
    </row>
    <row r="5" spans="1:18" ht="12.75">
      <c r="A5" s="29" t="s">
        <v>27</v>
      </c>
      <c r="B5" s="29" t="s">
        <v>20</v>
      </c>
      <c r="C5" s="138"/>
      <c r="D5" s="139"/>
      <c r="E5" s="140"/>
      <c r="G5" s="141"/>
      <c r="H5" s="139"/>
      <c r="I5" s="140"/>
      <c r="K5" s="135"/>
      <c r="L5" s="104"/>
      <c r="M5" s="136"/>
      <c r="O5" s="132" t="s">
        <v>19</v>
      </c>
      <c r="P5" s="133"/>
      <c r="Q5" s="134"/>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32">IF(MIN(D7,E7,H7,I7,L7:M7,P7,Q7)&gt;=0.01,"OK","")</f>
        <v>OK</v>
      </c>
      <c r="B7" s="21">
        <v>1</v>
      </c>
      <c r="C7" t="s">
        <v>85</v>
      </c>
      <c r="D7" s="11">
        <v>19.3</v>
      </c>
      <c r="E7" s="11">
        <v>8.48</v>
      </c>
      <c r="F7" s="13"/>
      <c r="G7" t="s">
        <v>76</v>
      </c>
      <c r="H7" s="11">
        <v>18.35</v>
      </c>
      <c r="I7" s="11">
        <v>8.39</v>
      </c>
      <c r="J7" s="22"/>
      <c r="K7" t="s">
        <v>86</v>
      </c>
      <c r="L7" s="11">
        <v>20.4</v>
      </c>
      <c r="M7" s="11">
        <v>7.71</v>
      </c>
      <c r="N7" s="22"/>
      <c r="O7" t="s">
        <v>96</v>
      </c>
      <c r="P7" s="11">
        <v>9.5</v>
      </c>
      <c r="Q7" s="11">
        <v>14.28</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96</v>
      </c>
      <c r="D8" s="11">
        <v>11.85</v>
      </c>
      <c r="E8" s="11">
        <v>13.21</v>
      </c>
      <c r="F8" s="13"/>
      <c r="G8" t="s">
        <v>85</v>
      </c>
      <c r="H8" s="11">
        <v>18.95</v>
      </c>
      <c r="I8" s="11">
        <v>8.66</v>
      </c>
      <c r="J8" s="22"/>
      <c r="K8" t="s">
        <v>76</v>
      </c>
      <c r="L8" s="11">
        <v>19.3</v>
      </c>
      <c r="M8" s="11">
        <v>8.31</v>
      </c>
      <c r="N8" s="22"/>
      <c r="O8" t="s">
        <v>86</v>
      </c>
      <c r="P8" s="11">
        <v>18.6</v>
      </c>
      <c r="Q8" s="11">
        <v>7.8</v>
      </c>
      <c r="R8" s="17">
        <f aca="true" t="shared" si="1" ref="R8:R20">IF(((SUM(D8:Q8))*100)&lt;&gt;INT((SUM(D8:Q8)*100)),"Too many dec places","")</f>
      </c>
      <c r="S8" s="20"/>
      <c r="T8" s="20"/>
      <c r="U8" s="20"/>
      <c r="V8" s="20"/>
      <c r="W8" s="20"/>
      <c r="X8" s="20"/>
      <c r="Y8" s="20"/>
      <c r="Z8" s="20"/>
      <c r="AA8" s="20"/>
      <c r="AB8" s="20"/>
      <c r="AC8" s="20"/>
      <c r="AD8" s="20"/>
      <c r="AE8" s="20"/>
    </row>
    <row r="9" spans="1:31" ht="12.75">
      <c r="A9" s="3" t="str">
        <f t="shared" si="0"/>
        <v>OK</v>
      </c>
      <c r="B9" s="21">
        <v>3</v>
      </c>
      <c r="C9" t="s">
        <v>94</v>
      </c>
      <c r="D9" s="11">
        <v>17.45</v>
      </c>
      <c r="E9" s="11">
        <v>8.08</v>
      </c>
      <c r="F9" s="13"/>
      <c r="G9" t="s">
        <v>72</v>
      </c>
      <c r="H9" s="11">
        <v>16.25</v>
      </c>
      <c r="I9" s="11">
        <v>8.93</v>
      </c>
      <c r="J9" s="22"/>
      <c r="K9" t="s">
        <v>71</v>
      </c>
      <c r="L9" s="11">
        <v>17.85</v>
      </c>
      <c r="M9" s="11">
        <v>8.1</v>
      </c>
      <c r="N9" s="22"/>
      <c r="O9" t="s">
        <v>90</v>
      </c>
      <c r="P9" s="11">
        <v>16.75</v>
      </c>
      <c r="Q9" s="11">
        <v>9</v>
      </c>
      <c r="R9" s="17">
        <f t="shared" si="1"/>
      </c>
      <c r="S9" s="20"/>
      <c r="T9" s="20"/>
      <c r="U9" s="20"/>
      <c r="V9" s="20"/>
      <c r="W9" s="20"/>
      <c r="X9" s="20"/>
      <c r="Y9" s="20"/>
      <c r="Z9" s="20"/>
      <c r="AA9" s="20"/>
      <c r="AB9" s="20"/>
      <c r="AC9" s="20"/>
      <c r="AD9" s="20"/>
      <c r="AE9" s="20"/>
    </row>
    <row r="10" spans="1:31" ht="12.75">
      <c r="A10" s="3" t="str">
        <f t="shared" si="0"/>
        <v>OK</v>
      </c>
      <c r="B10" s="21">
        <v>4</v>
      </c>
      <c r="C10" t="s">
        <v>90</v>
      </c>
      <c r="D10" s="11">
        <v>18.3</v>
      </c>
      <c r="E10" s="11">
        <v>8.41</v>
      </c>
      <c r="F10" s="13"/>
      <c r="G10" t="s">
        <v>94</v>
      </c>
      <c r="H10" s="11">
        <v>18.3</v>
      </c>
      <c r="I10" s="11">
        <v>8.73</v>
      </c>
      <c r="J10" s="22"/>
      <c r="K10" t="s">
        <v>72</v>
      </c>
      <c r="L10" s="11">
        <v>19.15</v>
      </c>
      <c r="M10" s="11">
        <v>8.67</v>
      </c>
      <c r="N10" s="22"/>
      <c r="O10" t="s">
        <v>71</v>
      </c>
      <c r="P10" s="11">
        <v>16.5</v>
      </c>
      <c r="Q10" s="11">
        <v>8.56</v>
      </c>
      <c r="R10" s="17">
        <f t="shared" si="1"/>
      </c>
      <c r="S10" s="20"/>
      <c r="T10" s="20"/>
      <c r="U10" s="20"/>
      <c r="V10" s="20"/>
      <c r="W10" s="20"/>
      <c r="X10" s="20"/>
      <c r="Y10" s="20"/>
      <c r="Z10" s="20"/>
      <c r="AA10" s="20"/>
      <c r="AB10" s="20"/>
      <c r="AC10" s="20"/>
      <c r="AD10" s="20"/>
      <c r="AE10" s="20"/>
    </row>
    <row r="11" spans="1:37" ht="12.75">
      <c r="A11" s="3" t="str">
        <f t="shared" si="0"/>
        <v>OK</v>
      </c>
      <c r="B11" s="21">
        <v>5</v>
      </c>
      <c r="C11" t="s">
        <v>64</v>
      </c>
      <c r="D11" s="11">
        <v>20.05</v>
      </c>
      <c r="E11" s="11">
        <v>7.73</v>
      </c>
      <c r="F11" s="13"/>
      <c r="G11" t="s">
        <v>79</v>
      </c>
      <c r="H11" s="11">
        <v>19.5</v>
      </c>
      <c r="I11" s="11">
        <v>8.1</v>
      </c>
      <c r="J11" s="22"/>
      <c r="K11" t="s">
        <v>91</v>
      </c>
      <c r="L11" s="11">
        <v>16.55</v>
      </c>
      <c r="M11" s="11">
        <v>8.89</v>
      </c>
      <c r="N11" s="22"/>
      <c r="O11" t="s">
        <v>89</v>
      </c>
      <c r="P11" s="11">
        <v>15.6</v>
      </c>
      <c r="Q11" s="11">
        <v>9.13</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89</v>
      </c>
      <c r="D12" s="11">
        <v>16.2</v>
      </c>
      <c r="E12" s="11">
        <v>8.07</v>
      </c>
      <c r="F12" s="13"/>
      <c r="G12" t="s">
        <v>64</v>
      </c>
      <c r="H12" s="11">
        <v>19.05</v>
      </c>
      <c r="I12" s="11">
        <v>8.14</v>
      </c>
      <c r="J12" s="22"/>
      <c r="K12" t="s">
        <v>79</v>
      </c>
      <c r="L12" s="11">
        <v>19.75</v>
      </c>
      <c r="M12" s="11">
        <v>8.19</v>
      </c>
      <c r="N12" s="22"/>
      <c r="O12" t="s">
        <v>91</v>
      </c>
      <c r="P12" s="11">
        <v>15.05</v>
      </c>
      <c r="Q12" s="11">
        <v>9.41</v>
      </c>
      <c r="R12" s="17">
        <f t="shared" si="1"/>
      </c>
      <c r="S12" s="20"/>
      <c r="T12" s="20"/>
      <c r="U12" s="20"/>
      <c r="V12" s="20"/>
      <c r="W12" s="20"/>
      <c r="X12" s="20"/>
      <c r="Y12" s="20"/>
      <c r="Z12" s="20"/>
      <c r="AA12" s="20"/>
      <c r="AB12" s="20"/>
      <c r="AC12" s="20"/>
      <c r="AD12" s="20"/>
      <c r="AE12" s="20"/>
    </row>
    <row r="13" spans="1:31" ht="12.75">
      <c r="A13" s="3" t="str">
        <f t="shared" si="0"/>
        <v>OK</v>
      </c>
      <c r="B13" s="21">
        <v>7</v>
      </c>
      <c r="C13" t="s">
        <v>92</v>
      </c>
      <c r="D13" s="11">
        <v>12.8</v>
      </c>
      <c r="E13" s="11">
        <v>10.66</v>
      </c>
      <c r="F13" s="13"/>
      <c r="G13" t="s">
        <v>88</v>
      </c>
      <c r="H13" s="11">
        <v>13.4</v>
      </c>
      <c r="I13" s="11">
        <v>10</v>
      </c>
      <c r="J13" s="22"/>
      <c r="K13" t="s">
        <v>61</v>
      </c>
      <c r="L13" s="11">
        <v>16.8</v>
      </c>
      <c r="M13" s="11">
        <v>9.33</v>
      </c>
      <c r="N13" s="22"/>
      <c r="O13" t="s">
        <v>65</v>
      </c>
      <c r="P13" s="11">
        <v>17.7</v>
      </c>
      <c r="Q13" s="11">
        <v>9.37</v>
      </c>
      <c r="R13" s="17">
        <f t="shared" si="1"/>
      </c>
      <c r="S13" s="20"/>
      <c r="T13" s="20"/>
      <c r="U13" s="20"/>
      <c r="V13" s="20"/>
      <c r="W13" s="20"/>
      <c r="X13" s="20"/>
      <c r="Y13" s="20"/>
      <c r="Z13" s="20"/>
      <c r="AA13" s="20"/>
      <c r="AB13" s="20"/>
      <c r="AC13" s="20"/>
      <c r="AD13" s="20"/>
      <c r="AE13" s="20"/>
    </row>
    <row r="14" spans="1:31" ht="12.75">
      <c r="A14" s="3" t="str">
        <f t="shared" si="0"/>
        <v>OK</v>
      </c>
      <c r="B14" s="21">
        <v>8</v>
      </c>
      <c r="C14" t="s">
        <v>65</v>
      </c>
      <c r="D14" s="11">
        <v>17.75</v>
      </c>
      <c r="E14" s="11">
        <v>9.3</v>
      </c>
      <c r="F14" s="13"/>
      <c r="G14" t="s">
        <v>92</v>
      </c>
      <c r="H14" s="11">
        <v>12.65</v>
      </c>
      <c r="I14" s="11">
        <v>10.94</v>
      </c>
      <c r="J14" s="22"/>
      <c r="K14" t="s">
        <v>88</v>
      </c>
      <c r="L14" s="11">
        <v>14.2</v>
      </c>
      <c r="M14" s="11">
        <v>8.94</v>
      </c>
      <c r="N14" s="22"/>
      <c r="O14" t="s">
        <v>61</v>
      </c>
      <c r="P14" s="11">
        <v>4.65</v>
      </c>
      <c r="Q14" s="11">
        <v>9.87</v>
      </c>
      <c r="R14" s="17">
        <f t="shared" si="1"/>
      </c>
      <c r="S14" s="20"/>
      <c r="T14" s="20"/>
      <c r="U14" s="20"/>
      <c r="V14" s="20"/>
      <c r="W14" s="20"/>
      <c r="X14" s="20"/>
      <c r="Y14" s="20"/>
      <c r="Z14" s="20"/>
      <c r="AA14" s="20"/>
      <c r="AB14" s="20"/>
      <c r="AC14" s="20"/>
      <c r="AD14" s="20"/>
      <c r="AE14" s="20"/>
    </row>
    <row r="15" spans="1:31" ht="12.75">
      <c r="A15" s="3" t="str">
        <f t="shared" si="0"/>
        <v>OK</v>
      </c>
      <c r="B15" s="21">
        <v>9</v>
      </c>
      <c r="C15" t="s">
        <v>87</v>
      </c>
      <c r="D15" s="11">
        <v>15.75</v>
      </c>
      <c r="E15" s="11">
        <v>9.87</v>
      </c>
      <c r="F15" s="13"/>
      <c r="G15" t="s">
        <v>70</v>
      </c>
      <c r="H15" s="11">
        <v>18.45</v>
      </c>
      <c r="I15" s="11">
        <v>8.98</v>
      </c>
      <c r="J15" s="22"/>
      <c r="K15" t="s">
        <v>85</v>
      </c>
      <c r="L15" s="11">
        <v>19.7</v>
      </c>
      <c r="M15" s="11">
        <v>8.64</v>
      </c>
      <c r="N15" s="22"/>
      <c r="O15" t="s">
        <v>76</v>
      </c>
      <c r="P15" s="11">
        <v>18.45</v>
      </c>
      <c r="Q15" s="11">
        <v>8.38</v>
      </c>
      <c r="R15" s="17">
        <f t="shared" si="1"/>
      </c>
      <c r="S15" s="20"/>
      <c r="T15" s="20"/>
      <c r="U15" s="20"/>
      <c r="V15" s="20"/>
      <c r="W15" s="20"/>
      <c r="X15" s="20"/>
      <c r="Y15" s="20"/>
      <c r="Z15" s="20"/>
      <c r="AA15" s="20"/>
      <c r="AB15" s="20"/>
      <c r="AC15" s="20"/>
      <c r="AD15" s="20"/>
      <c r="AE15" s="20"/>
    </row>
    <row r="16" spans="1:31" ht="12.75">
      <c r="A16" s="3" t="str">
        <f t="shared" si="0"/>
        <v>OK</v>
      </c>
      <c r="B16" s="21">
        <v>10</v>
      </c>
      <c r="C16" t="s">
        <v>76</v>
      </c>
      <c r="D16" s="11">
        <v>19.55</v>
      </c>
      <c r="E16" s="11">
        <v>7.88</v>
      </c>
      <c r="F16" s="13"/>
      <c r="G16" t="s">
        <v>87</v>
      </c>
      <c r="H16" s="11">
        <v>15</v>
      </c>
      <c r="I16" s="11">
        <v>10.33</v>
      </c>
      <c r="J16" s="22"/>
      <c r="K16" t="s">
        <v>70</v>
      </c>
      <c r="L16" s="11">
        <v>18.35</v>
      </c>
      <c r="M16" s="11">
        <v>8.78</v>
      </c>
      <c r="N16" s="22"/>
      <c r="O16" t="s">
        <v>85</v>
      </c>
      <c r="P16" s="11">
        <v>17.5</v>
      </c>
      <c r="Q16" s="11">
        <v>8.72</v>
      </c>
      <c r="R16" s="17">
        <f t="shared" si="1"/>
      </c>
      <c r="S16" s="20"/>
      <c r="T16" s="20"/>
      <c r="U16" s="20"/>
      <c r="V16" s="20"/>
      <c r="W16" s="20"/>
      <c r="X16" s="20"/>
      <c r="Y16" s="20"/>
      <c r="Z16" s="20"/>
      <c r="AA16" s="20"/>
      <c r="AB16" s="20"/>
      <c r="AC16" s="20"/>
      <c r="AD16" s="20"/>
      <c r="AE16" s="20"/>
    </row>
    <row r="17" spans="1:31" ht="12.75">
      <c r="A17" s="3" t="str">
        <f t="shared" si="0"/>
        <v>OK</v>
      </c>
      <c r="B17" s="21">
        <v>11</v>
      </c>
      <c r="C17" t="s">
        <v>98</v>
      </c>
      <c r="D17" s="11">
        <v>16.3</v>
      </c>
      <c r="E17" s="11">
        <v>9.77</v>
      </c>
      <c r="F17" s="13"/>
      <c r="G17" t="s">
        <v>63</v>
      </c>
      <c r="H17" s="11">
        <v>16.7</v>
      </c>
      <c r="I17" s="11">
        <v>9.01</v>
      </c>
      <c r="J17" s="22"/>
      <c r="K17" t="s">
        <v>95</v>
      </c>
      <c r="L17" s="11">
        <v>14.45</v>
      </c>
      <c r="M17" s="11">
        <v>10.27</v>
      </c>
      <c r="N17" s="22"/>
      <c r="O17" t="s">
        <v>68</v>
      </c>
      <c r="P17" s="11">
        <v>17.95</v>
      </c>
      <c r="Q17" s="11">
        <v>8.95</v>
      </c>
      <c r="R17" s="17">
        <f t="shared" si="1"/>
      </c>
      <c r="S17" s="20"/>
      <c r="T17" s="20"/>
      <c r="U17" s="20"/>
      <c r="V17" s="20"/>
      <c r="W17" s="20"/>
      <c r="X17" s="20"/>
      <c r="Y17" s="20"/>
      <c r="Z17" s="20"/>
      <c r="AA17" s="20"/>
      <c r="AB17" s="20"/>
      <c r="AC17" s="20"/>
      <c r="AD17" s="20"/>
      <c r="AE17" s="20"/>
    </row>
    <row r="18" spans="1:31" ht="12.75">
      <c r="A18" s="3" t="str">
        <f t="shared" si="0"/>
        <v>OK</v>
      </c>
      <c r="B18" s="21">
        <v>12</v>
      </c>
      <c r="C18" t="s">
        <v>68</v>
      </c>
      <c r="D18" s="11">
        <v>19.45</v>
      </c>
      <c r="E18" s="11">
        <v>8.12</v>
      </c>
      <c r="F18" s="13"/>
      <c r="G18" t="s">
        <v>98</v>
      </c>
      <c r="H18" s="11">
        <v>11.1</v>
      </c>
      <c r="I18" s="11">
        <v>10.43</v>
      </c>
      <c r="J18" s="22"/>
      <c r="K18" t="s">
        <v>63</v>
      </c>
      <c r="L18" s="11">
        <v>19.75</v>
      </c>
      <c r="M18" s="11">
        <v>8.18</v>
      </c>
      <c r="N18" s="22"/>
      <c r="O18" t="s">
        <v>95</v>
      </c>
      <c r="P18" s="11">
        <v>14.7</v>
      </c>
      <c r="Q18" s="11">
        <v>10.08</v>
      </c>
      <c r="R18" s="17">
        <f t="shared" si="1"/>
      </c>
      <c r="S18" s="20"/>
      <c r="T18" s="20"/>
      <c r="U18" s="20"/>
      <c r="V18" s="20"/>
      <c r="W18" s="20"/>
      <c r="X18" s="20"/>
      <c r="Y18" s="20"/>
      <c r="Z18" s="20"/>
      <c r="AA18" s="20"/>
      <c r="AB18" s="20"/>
      <c r="AC18" s="20"/>
      <c r="AD18" s="20"/>
      <c r="AE18" s="20"/>
    </row>
    <row r="19" spans="1:31" ht="12.75">
      <c r="A19" s="3" t="str">
        <f t="shared" si="0"/>
        <v>OK</v>
      </c>
      <c r="B19" s="21">
        <v>13</v>
      </c>
      <c r="C19" t="s">
        <v>74</v>
      </c>
      <c r="D19" s="11">
        <v>18.6</v>
      </c>
      <c r="E19" s="11">
        <v>8.03</v>
      </c>
      <c r="F19" s="13"/>
      <c r="G19" t="s">
        <v>93</v>
      </c>
      <c r="H19" s="11">
        <v>13.7</v>
      </c>
      <c r="I19" s="11">
        <v>10.17</v>
      </c>
      <c r="J19" s="22"/>
      <c r="K19" t="s">
        <v>84</v>
      </c>
      <c r="L19" s="11">
        <v>20.8</v>
      </c>
      <c r="M19" s="11">
        <v>7.83</v>
      </c>
      <c r="N19" s="22"/>
      <c r="O19" t="s">
        <v>97</v>
      </c>
      <c r="P19" s="11">
        <v>12.25</v>
      </c>
      <c r="Q19" s="11">
        <v>9.61</v>
      </c>
      <c r="R19" s="17">
        <f t="shared" si="1"/>
      </c>
      <c r="S19" s="20"/>
      <c r="T19" s="20"/>
      <c r="U19" s="20"/>
      <c r="V19" s="20"/>
      <c r="W19" s="20"/>
      <c r="X19" s="20"/>
      <c r="Y19" s="20"/>
      <c r="Z19" s="20"/>
      <c r="AA19" s="20"/>
      <c r="AB19" s="20"/>
      <c r="AC19" s="20"/>
      <c r="AD19" s="20"/>
      <c r="AE19" s="20"/>
    </row>
    <row r="20" spans="1:31" ht="12.75">
      <c r="A20" s="3" t="str">
        <f t="shared" si="0"/>
        <v>OK</v>
      </c>
      <c r="B20" s="21">
        <v>14</v>
      </c>
      <c r="C20" t="s">
        <v>97</v>
      </c>
      <c r="D20" s="11">
        <v>19.7</v>
      </c>
      <c r="E20" s="11">
        <v>8.28</v>
      </c>
      <c r="F20" s="13"/>
      <c r="G20" t="s">
        <v>74</v>
      </c>
      <c r="H20" s="11">
        <v>16.6</v>
      </c>
      <c r="I20" s="11">
        <v>8.43</v>
      </c>
      <c r="J20" s="22"/>
      <c r="K20" t="s">
        <v>93</v>
      </c>
      <c r="L20" s="11">
        <v>15.5</v>
      </c>
      <c r="M20" s="11">
        <v>7.73</v>
      </c>
      <c r="N20" s="22"/>
      <c r="O20" t="s">
        <v>84</v>
      </c>
      <c r="P20" s="11">
        <v>19.6</v>
      </c>
      <c r="Q20" s="11">
        <v>7.73</v>
      </c>
      <c r="R20" s="17">
        <f t="shared" si="1"/>
      </c>
      <c r="S20" s="20"/>
      <c r="T20" s="20"/>
      <c r="U20" s="20"/>
      <c r="V20" s="20"/>
      <c r="W20" s="20"/>
      <c r="X20" s="20"/>
      <c r="Y20" s="20"/>
      <c r="Z20" s="20"/>
      <c r="AA20" s="20"/>
      <c r="AB20" s="20"/>
      <c r="AC20" s="20"/>
      <c r="AD20" s="20"/>
      <c r="AE20" s="20"/>
    </row>
    <row r="21" spans="1:31" ht="12.75">
      <c r="A21" s="3" t="str">
        <f t="shared" si="0"/>
        <v>OK</v>
      </c>
      <c r="B21" s="21">
        <v>15</v>
      </c>
      <c r="C21" t="s">
        <v>86</v>
      </c>
      <c r="D21" s="11">
        <v>20.1</v>
      </c>
      <c r="E21" s="11">
        <v>7.62</v>
      </c>
      <c r="F21" s="13"/>
      <c r="G21" t="s">
        <v>96</v>
      </c>
      <c r="H21" s="11">
        <v>9.9</v>
      </c>
      <c r="I21" s="11">
        <v>12.61</v>
      </c>
      <c r="J21" s="22"/>
      <c r="K21" t="s">
        <v>94</v>
      </c>
      <c r="L21" s="11">
        <v>20.3</v>
      </c>
      <c r="M21" s="11">
        <v>8.07</v>
      </c>
      <c r="N21" s="22"/>
      <c r="O21" t="s">
        <v>72</v>
      </c>
      <c r="P21" s="11">
        <v>19.4</v>
      </c>
      <c r="Q21" s="11">
        <v>8.35</v>
      </c>
      <c r="R21" s="17">
        <f>IF(((SUM(D21:Q21))*100)&lt;&gt;INT((SUM(D21:Q21)*100)),"Too many dec places","")</f>
      </c>
      <c r="S21" s="20"/>
      <c r="T21" s="20"/>
      <c r="U21" s="20"/>
      <c r="V21" s="20"/>
      <c r="W21" s="20"/>
      <c r="X21" s="20"/>
      <c r="Y21" s="20"/>
      <c r="Z21" s="20"/>
      <c r="AA21" s="20"/>
      <c r="AB21" s="20"/>
      <c r="AC21" s="20"/>
      <c r="AD21" s="20"/>
      <c r="AE21" s="20"/>
    </row>
    <row r="22" spans="1:31" ht="12.75">
      <c r="A22" s="3" t="str">
        <f t="shared" si="0"/>
        <v>OK</v>
      </c>
      <c r="B22" s="21">
        <v>16</v>
      </c>
      <c r="C22" t="s">
        <v>72</v>
      </c>
      <c r="D22" s="11">
        <v>16.8</v>
      </c>
      <c r="E22" s="11">
        <v>8.46</v>
      </c>
      <c r="F22" s="13"/>
      <c r="G22" t="s">
        <v>86</v>
      </c>
      <c r="H22" s="11">
        <v>19.05</v>
      </c>
      <c r="I22" s="11">
        <v>7.85</v>
      </c>
      <c r="J22" s="22"/>
      <c r="K22" t="s">
        <v>96</v>
      </c>
      <c r="L22" s="11">
        <v>7.1</v>
      </c>
      <c r="M22" s="11">
        <v>15.19</v>
      </c>
      <c r="N22" s="22"/>
      <c r="O22" t="s">
        <v>94</v>
      </c>
      <c r="P22" s="11">
        <v>18.55</v>
      </c>
      <c r="Q22" s="11">
        <v>8.63</v>
      </c>
      <c r="R22" s="17">
        <f aca="true" t="shared" si="2" ref="R22:R32">IF(((SUM(D22:Q22))*100)&lt;&gt;INT((SUM(D22:Q22)*100)),"Too many dec places","")</f>
      </c>
      <c r="S22" s="20"/>
      <c r="T22" s="20"/>
      <c r="U22" s="20"/>
      <c r="V22" s="20"/>
      <c r="W22" s="20"/>
      <c r="X22" s="20"/>
      <c r="Y22" s="20"/>
      <c r="Z22" s="20"/>
      <c r="AA22" s="20"/>
      <c r="AB22" s="20"/>
      <c r="AC22" s="20"/>
      <c r="AD22" s="20"/>
      <c r="AE22" s="20"/>
    </row>
    <row r="23" spans="1:31" ht="12.75">
      <c r="A23" s="3" t="str">
        <f t="shared" si="0"/>
        <v>OK</v>
      </c>
      <c r="B23" s="21">
        <v>17</v>
      </c>
      <c r="C23" t="s">
        <v>71</v>
      </c>
      <c r="D23" s="11">
        <v>18.25</v>
      </c>
      <c r="E23" s="11">
        <v>8.44</v>
      </c>
      <c r="F23" s="13"/>
      <c r="G23" t="s">
        <v>90</v>
      </c>
      <c r="H23" s="11">
        <v>17.4</v>
      </c>
      <c r="I23" s="11">
        <v>8.9</v>
      </c>
      <c r="J23" s="22"/>
      <c r="K23" t="s">
        <v>87</v>
      </c>
      <c r="L23" s="11">
        <v>15.7</v>
      </c>
      <c r="M23" s="11">
        <v>10.12</v>
      </c>
      <c r="N23" s="22"/>
      <c r="O23" t="s">
        <v>70</v>
      </c>
      <c r="P23" s="11">
        <v>19.05</v>
      </c>
      <c r="Q23" s="11">
        <v>8.43</v>
      </c>
      <c r="R23" s="17">
        <f t="shared" si="2"/>
      </c>
      <c r="S23" s="20"/>
      <c r="T23" s="20"/>
      <c r="U23" s="20"/>
      <c r="V23" s="20"/>
      <c r="W23" s="20"/>
      <c r="X23" s="20"/>
      <c r="Y23" s="20"/>
      <c r="Z23" s="20"/>
      <c r="AA23" s="20"/>
      <c r="AB23" s="20"/>
      <c r="AC23" s="20"/>
      <c r="AD23" s="20"/>
      <c r="AE23" s="20"/>
    </row>
    <row r="24" spans="1:31" ht="12.75">
      <c r="A24" s="3" t="str">
        <f t="shared" si="0"/>
        <v>OK</v>
      </c>
      <c r="B24" s="21">
        <v>18</v>
      </c>
      <c r="C24" t="s">
        <v>70</v>
      </c>
      <c r="D24" s="11">
        <v>19.8</v>
      </c>
      <c r="E24" s="11">
        <v>8.32</v>
      </c>
      <c r="F24" s="13"/>
      <c r="G24" t="s">
        <v>71</v>
      </c>
      <c r="H24" s="11">
        <v>16.2</v>
      </c>
      <c r="I24" s="11">
        <v>9.21</v>
      </c>
      <c r="J24" s="22"/>
      <c r="K24" t="s">
        <v>90</v>
      </c>
      <c r="L24" s="11">
        <v>18.15</v>
      </c>
      <c r="M24" s="11">
        <v>8.59</v>
      </c>
      <c r="N24" s="22"/>
      <c r="O24" t="s">
        <v>87</v>
      </c>
      <c r="P24" s="11">
        <v>14.25</v>
      </c>
      <c r="Q24" s="11">
        <v>10.84</v>
      </c>
      <c r="R24" s="17">
        <f t="shared" si="2"/>
      </c>
      <c r="S24" s="20"/>
      <c r="T24" s="20"/>
      <c r="U24" s="20"/>
      <c r="V24" s="20"/>
      <c r="W24" s="20"/>
      <c r="X24" s="20"/>
      <c r="Y24" s="20"/>
      <c r="Z24" s="20"/>
      <c r="AA24" s="20"/>
      <c r="AB24" s="20"/>
      <c r="AC24" s="20"/>
      <c r="AD24" s="20"/>
      <c r="AE24" s="20"/>
    </row>
    <row r="25" spans="1:31" ht="12.75">
      <c r="A25" s="3" t="str">
        <f t="shared" si="0"/>
        <v>OK</v>
      </c>
      <c r="B25" s="21">
        <v>19</v>
      </c>
      <c r="C25" t="s">
        <v>91</v>
      </c>
      <c r="D25" s="11">
        <v>16.9</v>
      </c>
      <c r="E25" s="11">
        <v>8.58</v>
      </c>
      <c r="F25" s="13"/>
      <c r="G25" t="s">
        <v>65</v>
      </c>
      <c r="H25" s="11">
        <v>18.4</v>
      </c>
      <c r="I25" s="11">
        <v>8.82</v>
      </c>
      <c r="J25" s="22"/>
      <c r="K25" t="s">
        <v>64</v>
      </c>
      <c r="L25" s="11">
        <v>19.35</v>
      </c>
      <c r="M25" s="11">
        <v>8.56</v>
      </c>
      <c r="N25" s="22"/>
      <c r="O25" t="s">
        <v>88</v>
      </c>
      <c r="P25" s="11">
        <v>15.4</v>
      </c>
      <c r="Q25" s="11">
        <v>9.76</v>
      </c>
      <c r="R25" s="17">
        <f t="shared" si="2"/>
      </c>
      <c r="S25" s="20"/>
      <c r="T25" s="20"/>
      <c r="U25" s="20"/>
      <c r="V25" s="20"/>
      <c r="W25" s="20"/>
      <c r="X25" s="20"/>
      <c r="Y25" s="20"/>
      <c r="Z25" s="20"/>
      <c r="AA25" s="20"/>
      <c r="AB25" s="20"/>
      <c r="AC25" s="20"/>
      <c r="AD25" s="20"/>
      <c r="AE25" s="20"/>
    </row>
    <row r="26" spans="1:31" ht="12.75">
      <c r="A26" s="3" t="str">
        <f t="shared" si="0"/>
        <v>OK</v>
      </c>
      <c r="B26" s="21">
        <v>20</v>
      </c>
      <c r="C26" t="s">
        <v>88</v>
      </c>
      <c r="D26" s="11">
        <v>14.75</v>
      </c>
      <c r="E26" s="11">
        <v>9.21</v>
      </c>
      <c r="F26" s="13"/>
      <c r="G26" t="s">
        <v>91</v>
      </c>
      <c r="H26" s="11">
        <v>15.9</v>
      </c>
      <c r="I26" s="11">
        <v>9.85</v>
      </c>
      <c r="J26" s="22"/>
      <c r="K26" t="s">
        <v>65</v>
      </c>
      <c r="L26" s="11">
        <v>18.4</v>
      </c>
      <c r="M26" s="11">
        <v>9.11</v>
      </c>
      <c r="N26" s="22"/>
      <c r="O26" t="s">
        <v>64</v>
      </c>
      <c r="P26" s="11">
        <v>17.6</v>
      </c>
      <c r="Q26" s="11">
        <v>8.67</v>
      </c>
      <c r="R26" s="17">
        <f t="shared" si="2"/>
      </c>
      <c r="S26" s="20"/>
      <c r="T26" s="20"/>
      <c r="U26" s="20"/>
      <c r="V26" s="20"/>
      <c r="W26" s="20"/>
      <c r="X26" s="20"/>
      <c r="Y26" s="20"/>
      <c r="Z26" s="20"/>
      <c r="AA26" s="20"/>
      <c r="AB26" s="20"/>
      <c r="AC26" s="20"/>
      <c r="AD26" s="20"/>
      <c r="AE26" s="20"/>
    </row>
    <row r="27" spans="1:31" ht="12.75">
      <c r="A27" s="3" t="str">
        <f t="shared" si="0"/>
        <v>OK</v>
      </c>
      <c r="B27" s="21">
        <v>21</v>
      </c>
      <c r="C27" t="s">
        <v>61</v>
      </c>
      <c r="D27" s="11">
        <v>17.25</v>
      </c>
      <c r="E27" s="11">
        <v>9.95</v>
      </c>
      <c r="F27" s="13"/>
      <c r="G27" t="s">
        <v>89</v>
      </c>
      <c r="H27" s="11">
        <v>15.85</v>
      </c>
      <c r="I27" s="11">
        <v>9.6</v>
      </c>
      <c r="J27" s="22"/>
      <c r="K27" t="s">
        <v>92</v>
      </c>
      <c r="L27" s="11">
        <v>12.4</v>
      </c>
      <c r="M27" s="11">
        <v>10.83</v>
      </c>
      <c r="N27" s="22"/>
      <c r="O27" t="s">
        <v>79</v>
      </c>
      <c r="P27" s="11">
        <v>18.8</v>
      </c>
      <c r="Q27" s="11">
        <v>8.47</v>
      </c>
      <c r="R27" s="17">
        <f t="shared" si="2"/>
      </c>
      <c r="S27" s="20"/>
      <c r="T27" s="20"/>
      <c r="U27" s="20"/>
      <c r="V27" s="20"/>
      <c r="W27" s="20"/>
      <c r="X27" s="20"/>
      <c r="Y27" s="20"/>
      <c r="Z27" s="20"/>
      <c r="AA27" s="20"/>
      <c r="AB27" s="20"/>
      <c r="AC27" s="20"/>
      <c r="AD27" s="20"/>
      <c r="AE27" s="20"/>
    </row>
    <row r="28" spans="1:31" ht="12.75">
      <c r="A28" s="3" t="str">
        <f t="shared" si="0"/>
        <v>OK</v>
      </c>
      <c r="B28" s="21">
        <v>22</v>
      </c>
      <c r="C28" t="s">
        <v>79</v>
      </c>
      <c r="D28" s="11">
        <v>20.7</v>
      </c>
      <c r="E28" s="11">
        <v>8.28</v>
      </c>
      <c r="F28" s="13"/>
      <c r="G28" t="s">
        <v>61</v>
      </c>
      <c r="H28" s="11">
        <v>17.65</v>
      </c>
      <c r="I28" s="11">
        <v>9.16</v>
      </c>
      <c r="J28" s="22"/>
      <c r="K28" t="s">
        <v>89</v>
      </c>
      <c r="L28" s="11">
        <v>16.4</v>
      </c>
      <c r="M28" s="11">
        <v>8.98</v>
      </c>
      <c r="N28" s="22"/>
      <c r="O28" t="s">
        <v>92</v>
      </c>
      <c r="P28" s="11">
        <v>14.25</v>
      </c>
      <c r="Q28" s="11">
        <v>9.29</v>
      </c>
      <c r="R28" s="17">
        <f t="shared" si="2"/>
      </c>
      <c r="S28" s="20"/>
      <c r="T28" s="20"/>
      <c r="U28" s="20"/>
      <c r="V28" s="20"/>
      <c r="W28" s="20"/>
      <c r="X28" s="20"/>
      <c r="Y28" s="20"/>
      <c r="Z28" s="20"/>
      <c r="AA28" s="20"/>
      <c r="AB28" s="20"/>
      <c r="AC28" s="20"/>
      <c r="AD28" s="20"/>
      <c r="AE28" s="20"/>
    </row>
    <row r="29" spans="1:31" ht="12.75">
      <c r="A29" s="3" t="str">
        <f t="shared" si="0"/>
        <v>OK</v>
      </c>
      <c r="B29" s="21">
        <v>23</v>
      </c>
      <c r="C29" t="s">
        <v>95</v>
      </c>
      <c r="D29" s="11">
        <v>15</v>
      </c>
      <c r="E29" s="11">
        <v>10.2</v>
      </c>
      <c r="F29" s="13"/>
      <c r="G29" t="s">
        <v>97</v>
      </c>
      <c r="H29" s="11">
        <v>16.65</v>
      </c>
      <c r="I29" s="11">
        <v>9.14</v>
      </c>
      <c r="J29" s="22"/>
      <c r="K29" t="s">
        <v>98</v>
      </c>
      <c r="L29" s="11">
        <v>16.25</v>
      </c>
      <c r="M29" s="11">
        <v>9.86</v>
      </c>
      <c r="N29" s="22"/>
      <c r="O29" t="s">
        <v>93</v>
      </c>
      <c r="P29" s="11">
        <v>15.05</v>
      </c>
      <c r="Q29" s="11">
        <v>9.45</v>
      </c>
      <c r="R29" s="17">
        <f t="shared" si="2"/>
      </c>
      <c r="S29" s="20"/>
      <c r="T29" s="20"/>
      <c r="U29" s="20"/>
      <c r="V29" s="20"/>
      <c r="W29" s="20"/>
      <c r="X29" s="20"/>
      <c r="Y29" s="20"/>
      <c r="Z29" s="20"/>
      <c r="AA29" s="20"/>
      <c r="AB29" s="20"/>
      <c r="AC29" s="20"/>
      <c r="AD29" s="20"/>
      <c r="AE29" s="20"/>
    </row>
    <row r="30" spans="1:31" ht="12.75">
      <c r="A30" s="3" t="str">
        <f t="shared" si="0"/>
        <v>OK</v>
      </c>
      <c r="B30" s="21">
        <v>24</v>
      </c>
      <c r="C30" t="s">
        <v>93</v>
      </c>
      <c r="D30" s="11">
        <v>16.65</v>
      </c>
      <c r="E30" s="11">
        <v>9.2</v>
      </c>
      <c r="F30" s="13"/>
      <c r="G30" t="s">
        <v>95</v>
      </c>
      <c r="H30" s="11">
        <v>14.5</v>
      </c>
      <c r="I30" s="11">
        <v>10.69</v>
      </c>
      <c r="J30" s="22"/>
      <c r="K30" t="s">
        <v>97</v>
      </c>
      <c r="L30" s="11">
        <v>18.5</v>
      </c>
      <c r="M30" s="11">
        <v>8.88</v>
      </c>
      <c r="N30" s="22"/>
      <c r="O30" t="s">
        <v>98</v>
      </c>
      <c r="P30" s="11">
        <v>7</v>
      </c>
      <c r="Q30" s="11">
        <v>8.99</v>
      </c>
      <c r="R30" s="17">
        <f t="shared" si="2"/>
      </c>
      <c r="S30" s="20"/>
      <c r="T30" s="20"/>
      <c r="U30" s="20"/>
      <c r="V30" s="20"/>
      <c r="W30" s="20"/>
      <c r="X30" s="20"/>
      <c r="Y30" s="20"/>
      <c r="Z30" s="20"/>
      <c r="AA30" s="20"/>
      <c r="AB30" s="20"/>
      <c r="AC30" s="20"/>
      <c r="AD30" s="20"/>
      <c r="AE30" s="20"/>
    </row>
    <row r="31" spans="1:31" ht="12.75">
      <c r="A31" s="3" t="str">
        <f t="shared" si="0"/>
        <v>OK</v>
      </c>
      <c r="B31" s="21">
        <v>25</v>
      </c>
      <c r="C31" t="s">
        <v>84</v>
      </c>
      <c r="D31" s="11">
        <v>21.2</v>
      </c>
      <c r="E31" s="11">
        <v>8.04</v>
      </c>
      <c r="F31" s="13"/>
      <c r="G31" t="s">
        <v>68</v>
      </c>
      <c r="H31" s="11">
        <v>18.35</v>
      </c>
      <c r="I31" s="11">
        <v>8.55</v>
      </c>
      <c r="J31" s="22"/>
      <c r="K31" t="s">
        <v>74</v>
      </c>
      <c r="L31" s="11">
        <v>19.7</v>
      </c>
      <c r="M31" s="11">
        <v>8.55</v>
      </c>
      <c r="N31" s="22"/>
      <c r="O31" t="s">
        <v>63</v>
      </c>
      <c r="P31" s="11">
        <v>18.4</v>
      </c>
      <c r="Q31" s="11">
        <v>8.52</v>
      </c>
      <c r="R31" s="17">
        <f t="shared" si="2"/>
      </c>
      <c r="S31" s="20"/>
      <c r="T31" s="20"/>
      <c r="U31" s="20"/>
      <c r="V31" s="20"/>
      <c r="W31" s="20"/>
      <c r="X31" s="20"/>
      <c r="Y31" s="20"/>
      <c r="Z31" s="20"/>
      <c r="AA31" s="20"/>
      <c r="AB31" s="20"/>
      <c r="AC31" s="20"/>
      <c r="AD31" s="20"/>
      <c r="AE31" s="20"/>
    </row>
    <row r="32" spans="1:31" ht="12.75">
      <c r="A32" s="3" t="str">
        <f t="shared" si="0"/>
        <v>OK</v>
      </c>
      <c r="B32" s="21">
        <v>26</v>
      </c>
      <c r="C32" t="s">
        <v>63</v>
      </c>
      <c r="D32" s="11">
        <v>17.4</v>
      </c>
      <c r="E32" s="11">
        <v>7.72</v>
      </c>
      <c r="F32" s="13"/>
      <c r="G32" t="s">
        <v>84</v>
      </c>
      <c r="H32" s="11">
        <v>18.55</v>
      </c>
      <c r="I32" s="11">
        <v>8.11</v>
      </c>
      <c r="J32" s="22"/>
      <c r="K32" t="s">
        <v>68</v>
      </c>
      <c r="L32" s="11">
        <v>18.9</v>
      </c>
      <c r="M32" s="11">
        <v>7.89</v>
      </c>
      <c r="N32" s="22"/>
      <c r="O32" t="s">
        <v>74</v>
      </c>
      <c r="P32" s="11">
        <v>15.8</v>
      </c>
      <c r="Q32" s="11">
        <v>8.9</v>
      </c>
      <c r="R32" s="17">
        <f t="shared" si="2"/>
      </c>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E7:E76 Q7:Q76 M7:M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10.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72</v>
      </c>
      <c r="C5" s="18" t="s">
        <v>81</v>
      </c>
      <c r="D5" s="11">
        <v>29.05</v>
      </c>
      <c r="E5" s="11">
        <v>4.69</v>
      </c>
      <c r="F5" s="11">
        <v>30.6</v>
      </c>
      <c r="G5" s="11">
        <v>4.85</v>
      </c>
      <c r="H5" s="11">
        <v>30.3</v>
      </c>
      <c r="I5" s="11">
        <v>5.17</v>
      </c>
      <c r="J5" s="11">
        <v>29</v>
      </c>
      <c r="K5" s="11">
        <v>5.09</v>
      </c>
      <c r="L5" s="53">
        <f aca="true" t="shared" si="0" ref="L5:L24">SUM(D5,F5,H5,J5)</f>
        <v>118.95</v>
      </c>
      <c r="M5" s="54">
        <f aca="true" t="shared" si="1" ref="M5:M24">IF(COUNT(D5,F5,H5,J5)=4,MINA(D5,F5,H5,J5),0)</f>
        <v>29</v>
      </c>
      <c r="N5" s="54">
        <f aca="true" t="shared" si="2" ref="N5:N24">SUM(L5-M5)</f>
        <v>89.95</v>
      </c>
      <c r="O5" s="54">
        <f aca="true" t="shared" si="3" ref="O5:O24">MAX(D5,F5,H5,J5)</f>
        <v>30.6</v>
      </c>
      <c r="P5" s="54">
        <f aca="true" t="shared" si="4" ref="P5:P24">MIN(E5,G5,I5,K5)</f>
        <v>4.69</v>
      </c>
      <c r="Q5" s="54"/>
      <c r="R5" s="54"/>
      <c r="S5" s="53">
        <v>0</v>
      </c>
      <c r="T5" s="54"/>
      <c r="U5" s="54">
        <f aca="true" t="shared" si="5" ref="U5:U24">MAX(O5,S5)</f>
        <v>30.6</v>
      </c>
      <c r="V5" s="54">
        <f aca="true" t="shared" si="6" ref="V5:V24">MIN(P5,T5)</f>
        <v>4.69</v>
      </c>
      <c r="W5" s="55">
        <f>IF(V5&lt;&gt;0,SUM($X$3/V5*12),"")</f>
        <v>222.60127931769722</v>
      </c>
      <c r="X5" s="55">
        <f>IF(V5&lt;&gt;0,SUM(3600/V5*$X$3/5280),"")</f>
        <v>12.647799961232796</v>
      </c>
    </row>
    <row r="6" spans="1:24" ht="15" thickBot="1">
      <c r="A6" s="64"/>
      <c r="B6" t="s">
        <v>71</v>
      </c>
      <c r="C6" s="15" t="s">
        <v>81</v>
      </c>
      <c r="D6" s="11">
        <v>28.7</v>
      </c>
      <c r="E6" s="11">
        <v>5.38</v>
      </c>
      <c r="F6" s="11">
        <v>25.7</v>
      </c>
      <c r="G6" s="11">
        <v>5.93</v>
      </c>
      <c r="H6" s="11">
        <v>27.85</v>
      </c>
      <c r="I6" s="11">
        <v>5.56</v>
      </c>
      <c r="J6" s="11">
        <v>27.65</v>
      </c>
      <c r="K6" s="11">
        <v>5.72</v>
      </c>
      <c r="L6" s="53">
        <f t="shared" si="0"/>
        <v>109.9</v>
      </c>
      <c r="M6" s="54">
        <f t="shared" si="1"/>
        <v>25.7</v>
      </c>
      <c r="N6" s="54">
        <f t="shared" si="2"/>
        <v>84.2</v>
      </c>
      <c r="O6" s="54">
        <f t="shared" si="3"/>
        <v>28.7</v>
      </c>
      <c r="P6" s="54">
        <f t="shared" si="4"/>
        <v>5.38</v>
      </c>
      <c r="Q6" s="54"/>
      <c r="R6" s="54"/>
      <c r="S6" s="53">
        <v>0</v>
      </c>
      <c r="T6" s="54"/>
      <c r="U6" s="54">
        <f t="shared" si="5"/>
        <v>28.7</v>
      </c>
      <c r="V6" s="54">
        <f t="shared" si="6"/>
        <v>5.38</v>
      </c>
      <c r="W6" s="55">
        <f aca="true" t="shared" si="7" ref="W6:W24">IF(V6&lt;&gt;0,SUM($X$3/V6*12),"")</f>
        <v>194.05204460966542</v>
      </c>
      <c r="X6" s="55">
        <f aca="true" t="shared" si="8" ref="X6:X24">IF(V6&lt;&gt;0,SUM(3600/V6*$X$3/5280),"")</f>
        <v>11.025684352821898</v>
      </c>
    </row>
    <row r="7" spans="1:24" ht="15" thickBot="1">
      <c r="A7" s="64"/>
      <c r="B7" t="s">
        <v>62</v>
      </c>
      <c r="C7" s="15" t="s">
        <v>81</v>
      </c>
      <c r="D7" s="11">
        <v>28.25</v>
      </c>
      <c r="E7" s="11">
        <v>5.5</v>
      </c>
      <c r="F7" s="11">
        <v>20.5</v>
      </c>
      <c r="G7" s="11">
        <v>5.67</v>
      </c>
      <c r="H7" s="11">
        <v>28.05</v>
      </c>
      <c r="I7" s="11">
        <v>5.46</v>
      </c>
      <c r="J7" s="11">
        <v>26.7</v>
      </c>
      <c r="K7" s="11">
        <v>5.88</v>
      </c>
      <c r="L7" s="53">
        <f t="shared" si="0"/>
        <v>103.5</v>
      </c>
      <c r="M7" s="54">
        <f t="shared" si="1"/>
        <v>20.5</v>
      </c>
      <c r="N7" s="54">
        <f t="shared" si="2"/>
        <v>83</v>
      </c>
      <c r="O7" s="54">
        <f t="shared" si="3"/>
        <v>28.25</v>
      </c>
      <c r="P7" s="54">
        <f t="shared" si="4"/>
        <v>5.46</v>
      </c>
      <c r="Q7" s="54"/>
      <c r="R7" s="54"/>
      <c r="S7" s="53">
        <v>0</v>
      </c>
      <c r="T7" s="54"/>
      <c r="U7" s="54">
        <f t="shared" si="5"/>
        <v>28.25</v>
      </c>
      <c r="V7" s="54">
        <f t="shared" si="6"/>
        <v>5.46</v>
      </c>
      <c r="W7" s="55">
        <f t="shared" si="7"/>
        <v>191.2087912087912</v>
      </c>
      <c r="X7" s="55">
        <f t="shared" si="8"/>
        <v>10.864135864135864</v>
      </c>
    </row>
    <row r="8" spans="1:24" ht="15" thickBot="1">
      <c r="A8" s="64"/>
      <c r="B8" t="s">
        <v>61</v>
      </c>
      <c r="C8" s="15" t="s">
        <v>81</v>
      </c>
      <c r="D8" s="11">
        <v>30.1</v>
      </c>
      <c r="E8" s="11">
        <v>5.49</v>
      </c>
      <c r="F8" s="11">
        <v>28.4</v>
      </c>
      <c r="G8" s="11">
        <v>5.59</v>
      </c>
      <c r="H8" s="11">
        <v>0</v>
      </c>
      <c r="I8" s="11">
        <v>0</v>
      </c>
      <c r="J8" s="11">
        <v>0</v>
      </c>
      <c r="K8" s="11">
        <v>0</v>
      </c>
      <c r="L8" s="53">
        <f t="shared" si="0"/>
        <v>58.5</v>
      </c>
      <c r="M8" s="54">
        <f t="shared" si="1"/>
        <v>0</v>
      </c>
      <c r="N8" s="54">
        <f t="shared" si="2"/>
        <v>58.5</v>
      </c>
      <c r="O8" s="54">
        <f t="shared" si="3"/>
        <v>30.1</v>
      </c>
      <c r="P8" s="54">
        <f t="shared" si="4"/>
        <v>0</v>
      </c>
      <c r="Q8" s="54"/>
      <c r="R8" s="54"/>
      <c r="S8" s="53">
        <v>0</v>
      </c>
      <c r="T8" s="54"/>
      <c r="U8" s="54">
        <f t="shared" si="5"/>
        <v>30.1</v>
      </c>
      <c r="V8" s="54">
        <f t="shared" si="6"/>
        <v>0</v>
      </c>
      <c r="W8" s="55">
        <f t="shared" si="7"/>
      </c>
      <c r="X8" s="55">
        <f t="shared" si="8"/>
      </c>
    </row>
    <row r="9" spans="1:24" ht="15" thickBot="1">
      <c r="A9" s="64"/>
      <c r="B9" t="s">
        <v>73</v>
      </c>
      <c r="C9" s="15" t="s">
        <v>81</v>
      </c>
      <c r="D9" s="11">
        <v>0</v>
      </c>
      <c r="E9" s="11">
        <v>0</v>
      </c>
      <c r="F9" s="11">
        <v>26</v>
      </c>
      <c r="G9" s="11">
        <v>4.99</v>
      </c>
      <c r="H9" s="11">
        <v>30.3</v>
      </c>
      <c r="I9" s="11">
        <v>5.23</v>
      </c>
      <c r="J9" s="11">
        <v>0</v>
      </c>
      <c r="K9" s="11">
        <v>0</v>
      </c>
      <c r="L9" s="53">
        <f t="shared" si="0"/>
        <v>56.3</v>
      </c>
      <c r="M9" s="54">
        <f t="shared" si="1"/>
        <v>0</v>
      </c>
      <c r="N9" s="54">
        <f t="shared" si="2"/>
        <v>56.3</v>
      </c>
      <c r="O9" s="54">
        <f t="shared" si="3"/>
        <v>30.3</v>
      </c>
      <c r="P9" s="54">
        <f t="shared" si="4"/>
        <v>0</v>
      </c>
      <c r="Q9" s="54"/>
      <c r="R9" s="54"/>
      <c r="S9" s="53">
        <v>0</v>
      </c>
      <c r="T9" s="54"/>
      <c r="U9" s="54">
        <f t="shared" si="5"/>
        <v>30.3</v>
      </c>
      <c r="V9" s="54">
        <f t="shared" si="6"/>
        <v>0</v>
      </c>
      <c r="W9" s="55">
        <f t="shared" si="7"/>
      </c>
      <c r="X9" s="55">
        <f t="shared" si="8"/>
      </c>
    </row>
    <row r="10" spans="1:24" ht="15" thickBot="1">
      <c r="A10" s="64"/>
      <c r="B10" t="s">
        <v>64</v>
      </c>
      <c r="C10" s="15" t="s">
        <v>81</v>
      </c>
      <c r="D10" s="11">
        <v>28.2</v>
      </c>
      <c r="E10" s="11">
        <v>5.12</v>
      </c>
      <c r="F10" s="11">
        <v>0</v>
      </c>
      <c r="G10" s="11">
        <v>0</v>
      </c>
      <c r="H10" s="11">
        <v>0</v>
      </c>
      <c r="I10" s="11">
        <v>0</v>
      </c>
      <c r="J10" s="11">
        <v>23.65</v>
      </c>
      <c r="K10" s="11">
        <v>5.47</v>
      </c>
      <c r="L10" s="53">
        <f t="shared" si="0"/>
        <v>51.849999999999994</v>
      </c>
      <c r="M10" s="54">
        <f t="shared" si="1"/>
        <v>0</v>
      </c>
      <c r="N10" s="54">
        <f t="shared" si="2"/>
        <v>51.849999999999994</v>
      </c>
      <c r="O10" s="54">
        <f t="shared" si="3"/>
        <v>28.2</v>
      </c>
      <c r="P10" s="54">
        <f t="shared" si="4"/>
        <v>0</v>
      </c>
      <c r="Q10" s="54"/>
      <c r="R10" s="54"/>
      <c r="S10" s="53">
        <v>0</v>
      </c>
      <c r="T10" s="54"/>
      <c r="U10" s="54">
        <f t="shared" si="5"/>
        <v>28.2</v>
      </c>
      <c r="V10" s="54">
        <f t="shared" si="6"/>
        <v>0</v>
      </c>
      <c r="W10" s="55">
        <f t="shared" si="7"/>
      </c>
      <c r="X10" s="55">
        <f t="shared" si="8"/>
      </c>
    </row>
    <row r="11" spans="1:24" ht="15" thickBot="1">
      <c r="A11" s="64"/>
      <c r="B11" t="s">
        <v>75</v>
      </c>
      <c r="C11" s="15" t="s">
        <v>81</v>
      </c>
      <c r="D11" s="11">
        <v>0</v>
      </c>
      <c r="E11" s="11">
        <v>0</v>
      </c>
      <c r="F11" s="11">
        <v>0</v>
      </c>
      <c r="G11" s="11">
        <v>0</v>
      </c>
      <c r="H11" s="11">
        <v>26</v>
      </c>
      <c r="I11" s="11">
        <v>5.74</v>
      </c>
      <c r="J11" s="11">
        <v>23.35</v>
      </c>
      <c r="K11" s="11">
        <v>6.05</v>
      </c>
      <c r="L11" s="53">
        <f t="shared" si="0"/>
        <v>49.35</v>
      </c>
      <c r="M11" s="54">
        <f t="shared" si="1"/>
        <v>0</v>
      </c>
      <c r="N11" s="54">
        <f t="shared" si="2"/>
        <v>49.35</v>
      </c>
      <c r="O11" s="54">
        <f t="shared" si="3"/>
        <v>26</v>
      </c>
      <c r="P11" s="54">
        <f t="shared" si="4"/>
        <v>0</v>
      </c>
      <c r="Q11" s="54"/>
      <c r="R11" s="54"/>
      <c r="S11" s="53">
        <v>0</v>
      </c>
      <c r="T11" s="54"/>
      <c r="U11" s="54">
        <f t="shared" si="5"/>
        <v>26</v>
      </c>
      <c r="V11" s="54">
        <f t="shared" si="6"/>
        <v>0</v>
      </c>
      <c r="W11" s="55">
        <f t="shared" si="7"/>
      </c>
      <c r="X11" s="55">
        <f t="shared" si="8"/>
      </c>
    </row>
    <row r="12" spans="1:24" ht="15" thickBot="1">
      <c r="A12" s="64"/>
      <c r="B12" t="s">
        <v>79</v>
      </c>
      <c r="C12" s="15" t="s">
        <v>82</v>
      </c>
      <c r="D12" s="11">
        <v>28.85</v>
      </c>
      <c r="E12" s="11">
        <v>5.36</v>
      </c>
      <c r="F12" s="11">
        <v>26.7</v>
      </c>
      <c r="G12" s="11">
        <v>5.46</v>
      </c>
      <c r="H12" s="11">
        <v>15.6</v>
      </c>
      <c r="I12" s="11">
        <v>10.23</v>
      </c>
      <c r="J12" s="11">
        <v>29.25</v>
      </c>
      <c r="K12" s="11">
        <v>5.27</v>
      </c>
      <c r="L12" s="53">
        <f t="shared" si="0"/>
        <v>100.39999999999999</v>
      </c>
      <c r="M12" s="54">
        <f t="shared" si="1"/>
        <v>15.6</v>
      </c>
      <c r="N12" s="54">
        <f t="shared" si="2"/>
        <v>84.8</v>
      </c>
      <c r="O12" s="54">
        <f t="shared" si="3"/>
        <v>29.25</v>
      </c>
      <c r="P12" s="54">
        <f t="shared" si="4"/>
        <v>5.27</v>
      </c>
      <c r="Q12" s="54"/>
      <c r="R12" s="54"/>
      <c r="S12" s="53">
        <v>0</v>
      </c>
      <c r="T12" s="54"/>
      <c r="U12" s="54">
        <f t="shared" si="5"/>
        <v>29.25</v>
      </c>
      <c r="V12" s="54">
        <f t="shared" si="6"/>
        <v>5.27</v>
      </c>
      <c r="W12" s="55">
        <f t="shared" si="7"/>
        <v>198.1024667931689</v>
      </c>
      <c r="X12" s="55">
        <f t="shared" si="8"/>
        <v>11.255821976884596</v>
      </c>
    </row>
    <row r="13" spans="1:24" ht="15" thickBot="1">
      <c r="A13" s="64"/>
      <c r="B13" t="s">
        <v>65</v>
      </c>
      <c r="C13" s="15" t="s">
        <v>82</v>
      </c>
      <c r="D13" s="11">
        <v>35.55</v>
      </c>
      <c r="E13" s="11">
        <v>4.42</v>
      </c>
      <c r="F13" s="11">
        <v>0</v>
      </c>
      <c r="G13" s="11">
        <v>0</v>
      </c>
      <c r="H13" s="11">
        <v>0</v>
      </c>
      <c r="I13" s="11">
        <v>0</v>
      </c>
      <c r="J13" s="11">
        <v>31.1</v>
      </c>
      <c r="K13" s="11">
        <v>5.13</v>
      </c>
      <c r="L13" s="53">
        <f t="shared" si="0"/>
        <v>66.65</v>
      </c>
      <c r="M13" s="54">
        <f t="shared" si="1"/>
        <v>0</v>
      </c>
      <c r="N13" s="54">
        <f t="shared" si="2"/>
        <v>66.65</v>
      </c>
      <c r="O13" s="54">
        <f t="shared" si="3"/>
        <v>35.55</v>
      </c>
      <c r="P13" s="54">
        <f t="shared" si="4"/>
        <v>0</v>
      </c>
      <c r="Q13" s="54"/>
      <c r="R13" s="54"/>
      <c r="S13" s="53">
        <v>0</v>
      </c>
      <c r="T13" s="54"/>
      <c r="U13" s="54">
        <f t="shared" si="5"/>
        <v>35.55</v>
      </c>
      <c r="V13" s="54">
        <f t="shared" si="6"/>
        <v>0</v>
      </c>
      <c r="W13" s="55">
        <f t="shared" si="7"/>
      </c>
      <c r="X13" s="55">
        <f t="shared" si="8"/>
      </c>
    </row>
    <row r="14" spans="1:24" ht="15" thickBot="1">
      <c r="A14" s="64"/>
      <c r="B14" t="s">
        <v>78</v>
      </c>
      <c r="C14" s="15" t="s">
        <v>82</v>
      </c>
      <c r="D14" s="11">
        <v>32.25</v>
      </c>
      <c r="E14" s="11">
        <v>4.57</v>
      </c>
      <c r="F14" s="11">
        <v>30.35</v>
      </c>
      <c r="G14" s="11">
        <v>5.07</v>
      </c>
      <c r="H14" s="11">
        <v>0</v>
      </c>
      <c r="I14" s="11">
        <v>0</v>
      </c>
      <c r="J14" s="11">
        <v>0</v>
      </c>
      <c r="K14" s="11">
        <v>0</v>
      </c>
      <c r="L14" s="53">
        <f t="shared" si="0"/>
        <v>62.6</v>
      </c>
      <c r="M14" s="54">
        <f t="shared" si="1"/>
        <v>0</v>
      </c>
      <c r="N14" s="54">
        <f t="shared" si="2"/>
        <v>62.6</v>
      </c>
      <c r="O14" s="54">
        <f t="shared" si="3"/>
        <v>32.25</v>
      </c>
      <c r="P14" s="54">
        <f t="shared" si="4"/>
        <v>0</v>
      </c>
      <c r="Q14" s="54"/>
      <c r="R14" s="54"/>
      <c r="S14" s="53">
        <v>0</v>
      </c>
      <c r="T14" s="54"/>
      <c r="U14" s="54">
        <f t="shared" si="5"/>
        <v>32.25</v>
      </c>
      <c r="V14" s="54">
        <f t="shared" si="6"/>
        <v>0</v>
      </c>
      <c r="W14" s="55">
        <f t="shared" si="7"/>
      </c>
      <c r="X14" s="55">
        <f t="shared" si="8"/>
      </c>
    </row>
    <row r="15" spans="1:24" ht="15" thickBot="1">
      <c r="A15" s="64"/>
      <c r="B15" t="s">
        <v>63</v>
      </c>
      <c r="C15" s="15" t="s">
        <v>82</v>
      </c>
      <c r="D15" s="11">
        <v>33</v>
      </c>
      <c r="E15" s="11">
        <v>4.79</v>
      </c>
      <c r="F15" s="11">
        <v>29.55</v>
      </c>
      <c r="G15" s="11">
        <v>5.1</v>
      </c>
      <c r="H15" s="11">
        <v>0</v>
      </c>
      <c r="I15" s="11">
        <v>0</v>
      </c>
      <c r="J15" s="11">
        <v>0</v>
      </c>
      <c r="K15" s="11">
        <v>0</v>
      </c>
      <c r="L15" s="53">
        <f t="shared" si="0"/>
        <v>62.55</v>
      </c>
      <c r="M15" s="54">
        <f t="shared" si="1"/>
        <v>0</v>
      </c>
      <c r="N15" s="54">
        <f t="shared" si="2"/>
        <v>62.55</v>
      </c>
      <c r="O15" s="54">
        <f t="shared" si="3"/>
        <v>33</v>
      </c>
      <c r="P15" s="54">
        <f t="shared" si="4"/>
        <v>0</v>
      </c>
      <c r="Q15" s="54"/>
      <c r="R15" s="54"/>
      <c r="S15" s="53">
        <v>0</v>
      </c>
      <c r="T15" s="54"/>
      <c r="U15" s="54">
        <f t="shared" si="5"/>
        <v>33</v>
      </c>
      <c r="V15" s="54">
        <f t="shared" si="6"/>
        <v>0</v>
      </c>
      <c r="W15" s="55">
        <f t="shared" si="7"/>
      </c>
      <c r="X15" s="55">
        <f t="shared" si="8"/>
      </c>
    </row>
    <row r="16" spans="1:24" ht="15" thickBot="1">
      <c r="A16" s="64"/>
      <c r="B16" t="s">
        <v>66</v>
      </c>
      <c r="C16" s="15" t="s">
        <v>83</v>
      </c>
      <c r="D16" s="11">
        <v>32.1</v>
      </c>
      <c r="E16" s="11">
        <v>4.58</v>
      </c>
      <c r="F16" s="11">
        <v>23.15</v>
      </c>
      <c r="G16" s="11">
        <v>5.82</v>
      </c>
      <c r="H16" s="11">
        <v>34.05</v>
      </c>
      <c r="I16" s="11">
        <v>4.85</v>
      </c>
      <c r="J16" s="11">
        <v>33.45</v>
      </c>
      <c r="K16" s="11">
        <v>5.04</v>
      </c>
      <c r="L16" s="53">
        <f t="shared" si="0"/>
        <v>122.75</v>
      </c>
      <c r="M16" s="54">
        <f t="shared" si="1"/>
        <v>23.15</v>
      </c>
      <c r="N16" s="54">
        <f t="shared" si="2"/>
        <v>99.6</v>
      </c>
      <c r="O16" s="54">
        <f t="shared" si="3"/>
        <v>34.05</v>
      </c>
      <c r="P16" s="54">
        <f t="shared" si="4"/>
        <v>4.58</v>
      </c>
      <c r="Q16" s="54"/>
      <c r="R16" s="54"/>
      <c r="S16" s="53">
        <v>0</v>
      </c>
      <c r="T16" s="54"/>
      <c r="U16" s="54">
        <f t="shared" si="5"/>
        <v>34.05</v>
      </c>
      <c r="V16" s="54">
        <f t="shared" si="6"/>
        <v>4.58</v>
      </c>
      <c r="W16" s="55">
        <f t="shared" si="7"/>
        <v>227.9475982532751</v>
      </c>
      <c r="X16" s="55">
        <f t="shared" si="8"/>
        <v>12.95156808257245</v>
      </c>
    </row>
    <row r="17" spans="1:24" ht="15" thickBot="1">
      <c r="A17" s="64"/>
      <c r="B17" t="s">
        <v>70</v>
      </c>
      <c r="C17" s="15" t="s">
        <v>83</v>
      </c>
      <c r="D17" s="11">
        <v>35.1</v>
      </c>
      <c r="E17" s="11">
        <v>4.79</v>
      </c>
      <c r="F17" s="11">
        <v>27.3</v>
      </c>
      <c r="G17" s="11">
        <v>5.14</v>
      </c>
      <c r="H17" s="11">
        <v>31.25</v>
      </c>
      <c r="I17" s="11">
        <v>4.94</v>
      </c>
      <c r="J17" s="11">
        <v>29.4</v>
      </c>
      <c r="K17" s="11">
        <v>4.98</v>
      </c>
      <c r="L17" s="53">
        <f t="shared" si="0"/>
        <v>123.05000000000001</v>
      </c>
      <c r="M17" s="54">
        <f t="shared" si="1"/>
        <v>27.3</v>
      </c>
      <c r="N17" s="54">
        <f t="shared" si="2"/>
        <v>95.75000000000001</v>
      </c>
      <c r="O17" s="54">
        <f t="shared" si="3"/>
        <v>35.1</v>
      </c>
      <c r="P17" s="54">
        <f t="shared" si="4"/>
        <v>4.79</v>
      </c>
      <c r="Q17" s="54"/>
      <c r="R17" s="54"/>
      <c r="S17" s="53">
        <v>0</v>
      </c>
      <c r="T17" s="54"/>
      <c r="U17" s="54">
        <f t="shared" si="5"/>
        <v>35.1</v>
      </c>
      <c r="V17" s="54">
        <f t="shared" si="6"/>
        <v>4.79</v>
      </c>
      <c r="W17" s="55">
        <f t="shared" si="7"/>
        <v>217.95407098121086</v>
      </c>
      <c r="X17" s="55">
        <f t="shared" si="8"/>
        <v>12.383754033023344</v>
      </c>
    </row>
    <row r="18" spans="1:24" ht="15" thickBot="1">
      <c r="A18" s="64"/>
      <c r="B18" t="s">
        <v>68</v>
      </c>
      <c r="C18" s="15" t="s">
        <v>83</v>
      </c>
      <c r="D18" s="11">
        <v>32.95</v>
      </c>
      <c r="E18" s="11">
        <v>4.83</v>
      </c>
      <c r="F18" s="11">
        <v>26.15</v>
      </c>
      <c r="G18" s="11">
        <v>5.35</v>
      </c>
      <c r="H18" s="11">
        <v>28.15</v>
      </c>
      <c r="I18" s="11">
        <v>5.19</v>
      </c>
      <c r="J18" s="11">
        <v>27.25</v>
      </c>
      <c r="K18" s="11">
        <v>5.44</v>
      </c>
      <c r="L18" s="53">
        <f t="shared" si="0"/>
        <v>114.5</v>
      </c>
      <c r="M18" s="54">
        <f t="shared" si="1"/>
        <v>26.15</v>
      </c>
      <c r="N18" s="54">
        <f t="shared" si="2"/>
        <v>88.35</v>
      </c>
      <c r="O18" s="54">
        <f t="shared" si="3"/>
        <v>32.95</v>
      </c>
      <c r="P18" s="54">
        <f t="shared" si="4"/>
        <v>4.83</v>
      </c>
      <c r="Q18" s="54"/>
      <c r="R18" s="54"/>
      <c r="S18" s="53">
        <v>0</v>
      </c>
      <c r="T18" s="54"/>
      <c r="U18" s="54">
        <f t="shared" si="5"/>
        <v>32.95</v>
      </c>
      <c r="V18" s="54">
        <f t="shared" si="6"/>
        <v>4.83</v>
      </c>
      <c r="W18" s="55">
        <f t="shared" si="7"/>
        <v>216.14906832298135</v>
      </c>
      <c r="X18" s="55">
        <f t="shared" si="8"/>
        <v>12.28119706380576</v>
      </c>
    </row>
    <row r="19" spans="1:24" ht="15" thickBot="1">
      <c r="A19" s="64"/>
      <c r="B19" t="s">
        <v>69</v>
      </c>
      <c r="C19" s="15" t="s">
        <v>83</v>
      </c>
      <c r="D19" s="11">
        <v>28.85</v>
      </c>
      <c r="E19" s="11">
        <v>4.68</v>
      </c>
      <c r="F19" s="11">
        <v>28.9</v>
      </c>
      <c r="G19" s="11">
        <v>5.22</v>
      </c>
      <c r="H19" s="11">
        <v>27.4</v>
      </c>
      <c r="I19" s="11">
        <v>5.14</v>
      </c>
      <c r="J19" s="11">
        <v>28.7</v>
      </c>
      <c r="K19" s="11">
        <v>5.03</v>
      </c>
      <c r="L19" s="53">
        <f t="shared" si="0"/>
        <v>113.85000000000001</v>
      </c>
      <c r="M19" s="54">
        <f t="shared" si="1"/>
        <v>27.4</v>
      </c>
      <c r="N19" s="54">
        <f t="shared" si="2"/>
        <v>86.45000000000002</v>
      </c>
      <c r="O19" s="54">
        <f t="shared" si="3"/>
        <v>28.9</v>
      </c>
      <c r="P19" s="54">
        <f t="shared" si="4"/>
        <v>4.68</v>
      </c>
      <c r="Q19" s="54"/>
      <c r="R19" s="54"/>
      <c r="S19" s="53">
        <v>0</v>
      </c>
      <c r="T19" s="54"/>
      <c r="U19" s="54">
        <f t="shared" si="5"/>
        <v>28.9</v>
      </c>
      <c r="V19" s="54">
        <f t="shared" si="6"/>
        <v>4.68</v>
      </c>
      <c r="W19" s="55">
        <f t="shared" si="7"/>
        <v>223.0769230769231</v>
      </c>
      <c r="X19" s="55">
        <f t="shared" si="8"/>
        <v>12.674825174825175</v>
      </c>
    </row>
    <row r="20" spans="1:24" ht="15" thickBot="1">
      <c r="A20" s="64"/>
      <c r="B20" t="s">
        <v>67</v>
      </c>
      <c r="C20" s="15" t="s">
        <v>83</v>
      </c>
      <c r="D20" s="11">
        <v>0</v>
      </c>
      <c r="E20" s="11">
        <v>0</v>
      </c>
      <c r="F20" s="11">
        <v>0</v>
      </c>
      <c r="G20" s="11">
        <v>0</v>
      </c>
      <c r="H20" s="11">
        <v>30.7</v>
      </c>
      <c r="I20" s="11">
        <v>5.24</v>
      </c>
      <c r="J20" s="11">
        <v>27.7</v>
      </c>
      <c r="K20" s="11">
        <v>6.57</v>
      </c>
      <c r="L20" s="53">
        <f t="shared" si="0"/>
        <v>58.4</v>
      </c>
      <c r="M20" s="54">
        <f t="shared" si="1"/>
        <v>0</v>
      </c>
      <c r="N20" s="54">
        <f t="shared" si="2"/>
        <v>58.4</v>
      </c>
      <c r="O20" s="54">
        <f t="shared" si="3"/>
        <v>30.7</v>
      </c>
      <c r="P20" s="54">
        <f t="shared" si="4"/>
        <v>0</v>
      </c>
      <c r="Q20" s="54"/>
      <c r="R20" s="54"/>
      <c r="S20" s="53">
        <v>0</v>
      </c>
      <c r="T20" s="54"/>
      <c r="U20" s="54">
        <f t="shared" si="5"/>
        <v>30.7</v>
      </c>
      <c r="V20" s="54">
        <f t="shared" si="6"/>
        <v>0</v>
      </c>
      <c r="W20" s="55">
        <f t="shared" si="7"/>
      </c>
      <c r="X20" s="55">
        <f t="shared" si="8"/>
      </c>
    </row>
    <row r="21" spans="1:24" ht="15" thickBot="1">
      <c r="A21" s="64"/>
      <c r="B21" t="s">
        <v>74</v>
      </c>
      <c r="C21" s="15" t="s">
        <v>83</v>
      </c>
      <c r="D21" s="11">
        <v>0</v>
      </c>
      <c r="E21" s="11">
        <v>0</v>
      </c>
      <c r="F21" s="11">
        <v>0</v>
      </c>
      <c r="G21" s="11">
        <v>0</v>
      </c>
      <c r="H21" s="11">
        <v>28.7</v>
      </c>
      <c r="I21" s="11">
        <v>5.09</v>
      </c>
      <c r="J21" s="11">
        <v>25.3</v>
      </c>
      <c r="K21" s="11">
        <v>5.7</v>
      </c>
      <c r="L21" s="53">
        <f t="shared" si="0"/>
        <v>54</v>
      </c>
      <c r="M21" s="54">
        <f t="shared" si="1"/>
        <v>0</v>
      </c>
      <c r="N21" s="54">
        <f t="shared" si="2"/>
        <v>54</v>
      </c>
      <c r="O21" s="54">
        <f t="shared" si="3"/>
        <v>28.7</v>
      </c>
      <c r="P21" s="54">
        <f t="shared" si="4"/>
        <v>0</v>
      </c>
      <c r="Q21" s="54"/>
      <c r="R21" s="54"/>
      <c r="S21" s="53">
        <v>0</v>
      </c>
      <c r="T21" s="54"/>
      <c r="U21" s="54">
        <f t="shared" si="5"/>
        <v>28.7</v>
      </c>
      <c r="V21" s="54">
        <f t="shared" si="6"/>
        <v>0</v>
      </c>
      <c r="W21" s="55">
        <f t="shared" si="7"/>
      </c>
      <c r="X21" s="55">
        <f t="shared" si="8"/>
      </c>
    </row>
    <row r="22" spans="1:24" ht="15" thickBot="1">
      <c r="A22" s="64"/>
      <c r="B22" t="s">
        <v>76</v>
      </c>
      <c r="C22" s="15" t="s">
        <v>83</v>
      </c>
      <c r="D22" s="11">
        <v>0</v>
      </c>
      <c r="E22" s="11">
        <v>0</v>
      </c>
      <c r="F22" s="11">
        <v>24.4</v>
      </c>
      <c r="G22" s="11">
        <v>5.99</v>
      </c>
      <c r="H22" s="11">
        <v>28.7</v>
      </c>
      <c r="I22" s="11">
        <v>5.3</v>
      </c>
      <c r="J22" s="11">
        <v>0</v>
      </c>
      <c r="K22" s="11">
        <v>0</v>
      </c>
      <c r="L22" s="53">
        <f t="shared" si="0"/>
        <v>53.099999999999994</v>
      </c>
      <c r="M22" s="54">
        <f t="shared" si="1"/>
        <v>0</v>
      </c>
      <c r="N22" s="54">
        <f t="shared" si="2"/>
        <v>53.099999999999994</v>
      </c>
      <c r="O22" s="54">
        <f t="shared" si="3"/>
        <v>28.7</v>
      </c>
      <c r="P22" s="54">
        <f t="shared" si="4"/>
        <v>0</v>
      </c>
      <c r="Q22" s="54"/>
      <c r="R22" s="54"/>
      <c r="S22" s="53">
        <v>0</v>
      </c>
      <c r="T22" s="54"/>
      <c r="U22" s="54">
        <f t="shared" si="5"/>
        <v>28.7</v>
      </c>
      <c r="V22" s="54">
        <f t="shared" si="6"/>
        <v>0</v>
      </c>
      <c r="W22" s="55">
        <f t="shared" si="7"/>
      </c>
      <c r="X22" s="55">
        <f t="shared" si="8"/>
      </c>
    </row>
    <row r="23" spans="1:24" ht="15" thickBot="1">
      <c r="A23" s="64"/>
      <c r="B23" t="s">
        <v>77</v>
      </c>
      <c r="C23" s="15" t="s">
        <v>83</v>
      </c>
      <c r="D23" s="11">
        <v>0</v>
      </c>
      <c r="E23" s="11">
        <v>0</v>
      </c>
      <c r="F23" s="11">
        <v>19.25</v>
      </c>
      <c r="G23" s="11">
        <v>6.39</v>
      </c>
      <c r="H23" s="11">
        <v>20.1</v>
      </c>
      <c r="I23" s="11">
        <v>6.33</v>
      </c>
      <c r="J23" s="11">
        <v>0</v>
      </c>
      <c r="K23" s="11">
        <v>0</v>
      </c>
      <c r="L23" s="53">
        <f t="shared" si="0"/>
        <v>39.35</v>
      </c>
      <c r="M23" s="54">
        <f t="shared" si="1"/>
        <v>0</v>
      </c>
      <c r="N23" s="54">
        <f t="shared" si="2"/>
        <v>39.35</v>
      </c>
      <c r="O23" s="54">
        <f t="shared" si="3"/>
        <v>20.1</v>
      </c>
      <c r="P23" s="54">
        <f t="shared" si="4"/>
        <v>0</v>
      </c>
      <c r="Q23" s="54"/>
      <c r="R23" s="54"/>
      <c r="S23" s="53">
        <v>0</v>
      </c>
      <c r="T23" s="54"/>
      <c r="U23" s="54">
        <f t="shared" si="5"/>
        <v>20.1</v>
      </c>
      <c r="V23" s="54">
        <f t="shared" si="6"/>
        <v>0</v>
      </c>
      <c r="W23" s="55">
        <f t="shared" si="7"/>
      </c>
      <c r="X23" s="55">
        <f t="shared" si="8"/>
      </c>
    </row>
    <row r="24" spans="1:24" ht="15">
      <c r="A24" s="64"/>
      <c r="B24" t="s">
        <v>80</v>
      </c>
      <c r="C24" s="15"/>
      <c r="D24" s="11">
        <v>0</v>
      </c>
      <c r="E24" s="11">
        <v>0</v>
      </c>
      <c r="F24" s="11">
        <v>0</v>
      </c>
      <c r="G24" s="11">
        <v>0</v>
      </c>
      <c r="H24" s="11">
        <v>0</v>
      </c>
      <c r="I24" s="11">
        <v>0</v>
      </c>
      <c r="J24" s="11">
        <v>0</v>
      </c>
      <c r="K24" s="11">
        <v>0</v>
      </c>
      <c r="L24" s="53">
        <f t="shared" si="0"/>
        <v>0</v>
      </c>
      <c r="M24" s="54">
        <f t="shared" si="1"/>
        <v>0</v>
      </c>
      <c r="N24" s="54">
        <f t="shared" si="2"/>
        <v>0</v>
      </c>
      <c r="O24" s="54">
        <f t="shared" si="3"/>
        <v>0</v>
      </c>
      <c r="P24" s="54">
        <f t="shared" si="4"/>
        <v>0</v>
      </c>
      <c r="Q24" s="54"/>
      <c r="R24" s="54"/>
      <c r="S24" s="53">
        <v>0</v>
      </c>
      <c r="T24" s="54"/>
      <c r="U24" s="54">
        <f t="shared" si="5"/>
        <v>0</v>
      </c>
      <c r="V24" s="54">
        <f t="shared" si="6"/>
        <v>0</v>
      </c>
      <c r="W24" s="55">
        <f t="shared" si="7"/>
      </c>
      <c r="X24" s="55">
        <f t="shared" si="8"/>
      </c>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23"/>
  </sheetPr>
  <dimension ref="B2:Z499"/>
  <sheetViews>
    <sheetView tabSelected="1" zoomScale="80" zoomScaleNormal="80" workbookViewId="0" topLeftCell="A1">
      <selection activeCell="L36" sqref="L36"/>
    </sheetView>
  </sheetViews>
  <sheetFormatPr defaultColWidth="9.140625" defaultRowHeight="12.75"/>
  <cols>
    <col min="1" max="1" width="0.9921875" style="14" customWidth="1"/>
    <col min="2" max="2" width="4.57421875" style="14" customWidth="1"/>
    <col min="3" max="3" width="19.8515625" style="14" customWidth="1"/>
    <col min="4" max="4" width="11.00390625" style="14" customWidth="1"/>
    <col min="5" max="12" width="9.140625" style="14" customWidth="1"/>
    <col min="13" max="14" width="9.140625" style="14" hidden="1" customWidth="1"/>
    <col min="15" max="15" width="9.140625" style="14" customWidth="1"/>
    <col min="16" max="16" width="9.140625" style="14" hidden="1" customWidth="1"/>
    <col min="17" max="17" width="6.140625" style="14" customWidth="1"/>
    <col min="18" max="18" width="9.140625" style="14" customWidth="1"/>
    <col min="19" max="20" width="6.00390625" style="14" customWidth="1"/>
    <col min="21" max="24" width="9.140625" style="14" customWidth="1"/>
    <col min="25" max="25" width="9.28125" style="14" customWidth="1"/>
    <col min="26" max="26" width="9.140625" style="14" hidden="1" customWidth="1"/>
    <col min="27" max="16384" width="9.140625" style="14" customWidth="1"/>
  </cols>
  <sheetData>
    <row r="1" ht="5.25" customHeight="1" thickBot="1"/>
    <row r="2" spans="2:26" ht="15" thickTop="1">
      <c r="B2" s="83"/>
      <c r="C2" s="84" t="s">
        <v>136</v>
      </c>
      <c r="D2" s="84"/>
      <c r="E2" s="85"/>
      <c r="F2" s="85"/>
      <c r="G2" s="86"/>
      <c r="H2" s="86"/>
      <c r="I2" s="87"/>
      <c r="J2" s="87"/>
      <c r="K2" s="88" t="s">
        <v>59</v>
      </c>
      <c r="L2" s="88" t="s">
        <v>60</v>
      </c>
      <c r="M2" s="89" t="s">
        <v>1</v>
      </c>
      <c r="N2" s="89" t="s">
        <v>1</v>
      </c>
      <c r="O2" s="89" t="s">
        <v>1</v>
      </c>
      <c r="P2" s="89" t="s">
        <v>1</v>
      </c>
      <c r="Q2" s="89" t="s">
        <v>125</v>
      </c>
      <c r="R2" s="90" t="s">
        <v>2</v>
      </c>
      <c r="S2" s="91" t="s">
        <v>4</v>
      </c>
      <c r="T2" s="91" t="s">
        <v>4</v>
      </c>
      <c r="U2" s="89" t="s">
        <v>4</v>
      </c>
      <c r="V2" s="89" t="s">
        <v>4</v>
      </c>
      <c r="W2" s="89" t="s">
        <v>3</v>
      </c>
      <c r="X2" s="90" t="s">
        <v>2</v>
      </c>
      <c r="Y2" s="92" t="s">
        <v>51</v>
      </c>
      <c r="Z2" s="80">
        <v>109.6667</v>
      </c>
    </row>
    <row r="3" spans="2:26" ht="27" thickBot="1">
      <c r="B3" s="93" t="s">
        <v>5</v>
      </c>
      <c r="C3" s="94" t="s">
        <v>6</v>
      </c>
      <c r="D3" s="95" t="s">
        <v>7</v>
      </c>
      <c r="E3" s="96" t="s">
        <v>8</v>
      </c>
      <c r="F3" s="96" t="s">
        <v>9</v>
      </c>
      <c r="G3" s="97" t="s">
        <v>8</v>
      </c>
      <c r="H3" s="97" t="s">
        <v>9</v>
      </c>
      <c r="I3" s="98" t="s">
        <v>8</v>
      </c>
      <c r="J3" s="98" t="s">
        <v>9</v>
      </c>
      <c r="K3" s="99" t="s">
        <v>8</v>
      </c>
      <c r="L3" s="99" t="s">
        <v>9</v>
      </c>
      <c r="M3" s="100" t="s">
        <v>10</v>
      </c>
      <c r="N3" s="100" t="s">
        <v>11</v>
      </c>
      <c r="O3" s="100" t="s">
        <v>13</v>
      </c>
      <c r="P3" s="100" t="s">
        <v>12</v>
      </c>
      <c r="Q3" s="100" t="s">
        <v>126</v>
      </c>
      <c r="R3" s="100" t="s">
        <v>14</v>
      </c>
      <c r="S3" s="100" t="s">
        <v>0</v>
      </c>
      <c r="T3" s="100" t="s">
        <v>15</v>
      </c>
      <c r="U3" s="101" t="s">
        <v>3</v>
      </c>
      <c r="V3" s="101" t="s">
        <v>16</v>
      </c>
      <c r="W3" s="102" t="s">
        <v>17</v>
      </c>
      <c r="X3" s="102" t="s">
        <v>18</v>
      </c>
      <c r="Y3" s="103" t="s">
        <v>53</v>
      </c>
      <c r="Z3" s="81" t="s">
        <v>52</v>
      </c>
    </row>
    <row r="4" spans="2:26" ht="20.25" customHeight="1" thickBot="1">
      <c r="B4" s="105">
        <v>1</v>
      </c>
      <c r="C4" s="106" t="s">
        <v>100</v>
      </c>
      <c r="D4" s="107"/>
      <c r="E4" s="108">
        <v>20.7</v>
      </c>
      <c r="F4" s="108">
        <v>8.28</v>
      </c>
      <c r="G4" s="109">
        <v>19.5</v>
      </c>
      <c r="H4" s="108">
        <v>8.1</v>
      </c>
      <c r="I4" s="108">
        <v>19.75</v>
      </c>
      <c r="J4" s="108">
        <v>8.19</v>
      </c>
      <c r="K4" s="108">
        <v>18.8</v>
      </c>
      <c r="L4" s="108">
        <v>8.47</v>
      </c>
      <c r="M4" s="110">
        <f aca="true" t="shared" si="0" ref="M4:M29">SUM(E4,G4,I4,K4)</f>
        <v>78.75</v>
      </c>
      <c r="N4" s="110">
        <f aca="true" t="shared" si="1" ref="N4:N29">IF(COUNT(E4,G4,I4,K4)=4,MINA(E4,G4,I4,K4),0)</f>
        <v>18.8</v>
      </c>
      <c r="O4" s="110">
        <f aca="true" t="shared" si="2" ref="O4:O29">SUM(M4-N4)</f>
        <v>59.95</v>
      </c>
      <c r="P4" s="110">
        <f aca="true" t="shared" si="3" ref="P4:P29">MAX(E4,G4,I4,K4)</f>
        <v>20.7</v>
      </c>
      <c r="Q4" s="111">
        <v>2</v>
      </c>
      <c r="R4" s="110">
        <f aca="true" t="shared" si="4" ref="R4:R29">MIN(F4,H4,J4,L4)</f>
        <v>8.1</v>
      </c>
      <c r="S4" s="112"/>
      <c r="T4" s="110" t="s">
        <v>127</v>
      </c>
      <c r="U4" s="110">
        <v>21.1</v>
      </c>
      <c r="V4" s="113">
        <v>7.58</v>
      </c>
      <c r="W4" s="110">
        <f>MAX(P4,U4)</f>
        <v>21.1</v>
      </c>
      <c r="X4" s="114">
        <f aca="true" t="shared" si="5" ref="X4:X29">MIN(R4,V4)</f>
        <v>7.58</v>
      </c>
      <c r="Y4" s="115">
        <f aca="true" t="shared" si="6" ref="Y4:Y29">IF(X4&lt;&gt;0,SUM($Z$2/X4*12),"")</f>
        <v>173.6148284960422</v>
      </c>
      <c r="Z4" s="82">
        <f>IF(X4&lt;&gt;0,SUM(3600/X4*$Z$2/5280),"")</f>
        <v>9.86447889182058</v>
      </c>
    </row>
    <row r="5" spans="2:26" ht="20.25" customHeight="1" thickBot="1">
      <c r="B5" s="105">
        <v>2</v>
      </c>
      <c r="C5" s="106" t="s">
        <v>99</v>
      </c>
      <c r="D5" s="107"/>
      <c r="E5" s="109">
        <v>21.2</v>
      </c>
      <c r="F5" s="108">
        <v>8.04</v>
      </c>
      <c r="G5" s="108">
        <v>18.55</v>
      </c>
      <c r="H5" s="108">
        <v>8.11</v>
      </c>
      <c r="I5" s="109">
        <v>20.8</v>
      </c>
      <c r="J5" s="108">
        <v>7.83</v>
      </c>
      <c r="K5" s="109">
        <v>19.6</v>
      </c>
      <c r="L5" s="116">
        <v>7.73</v>
      </c>
      <c r="M5" s="110">
        <f t="shared" si="0"/>
        <v>80.15</v>
      </c>
      <c r="N5" s="110">
        <f t="shared" si="1"/>
        <v>18.55</v>
      </c>
      <c r="O5" s="114">
        <f t="shared" si="2"/>
        <v>61.60000000000001</v>
      </c>
      <c r="P5" s="114">
        <f t="shared" si="3"/>
        <v>21.2</v>
      </c>
      <c r="Q5" s="117">
        <v>1</v>
      </c>
      <c r="R5" s="110">
        <f t="shared" si="4"/>
        <v>7.73</v>
      </c>
      <c r="S5" s="118"/>
      <c r="T5" s="110" t="s">
        <v>127</v>
      </c>
      <c r="U5" s="110">
        <v>20.75</v>
      </c>
      <c r="V5" s="110">
        <v>7.59</v>
      </c>
      <c r="W5" s="110">
        <f>MAX(P5,U5)</f>
        <v>21.2</v>
      </c>
      <c r="X5" s="110">
        <f t="shared" si="5"/>
        <v>7.59</v>
      </c>
      <c r="Y5" s="119">
        <f t="shared" si="6"/>
        <v>173.38608695652175</v>
      </c>
      <c r="Z5" s="82">
        <f aca="true" t="shared" si="7" ref="Z5:Z29">IF(X5&lt;&gt;0,SUM(3600/X5*$Z$2/5280),"")</f>
        <v>9.851482213438736</v>
      </c>
    </row>
    <row r="6" spans="2:26" ht="20.25" customHeight="1" thickBot="1">
      <c r="B6" s="105">
        <v>3</v>
      </c>
      <c r="C6" s="106" t="s">
        <v>102</v>
      </c>
      <c r="D6" s="107"/>
      <c r="E6" s="108">
        <v>20.05</v>
      </c>
      <c r="F6" s="108">
        <v>7.73</v>
      </c>
      <c r="G6" s="108">
        <v>19.05</v>
      </c>
      <c r="H6" s="108">
        <v>8.14</v>
      </c>
      <c r="I6" s="108">
        <v>19.35</v>
      </c>
      <c r="J6" s="108">
        <v>8.56</v>
      </c>
      <c r="K6" s="108">
        <v>17.6</v>
      </c>
      <c r="L6" s="108">
        <v>8.67</v>
      </c>
      <c r="M6" s="110">
        <f t="shared" si="0"/>
        <v>76.05000000000001</v>
      </c>
      <c r="N6" s="110">
        <f t="shared" si="1"/>
        <v>17.6</v>
      </c>
      <c r="O6" s="110">
        <f t="shared" si="2"/>
        <v>58.45000000000001</v>
      </c>
      <c r="P6" s="110">
        <f t="shared" si="3"/>
        <v>20.05</v>
      </c>
      <c r="Q6" s="111">
        <v>4</v>
      </c>
      <c r="R6" s="110">
        <f t="shared" si="4"/>
        <v>7.73</v>
      </c>
      <c r="S6" s="120" t="s">
        <v>137</v>
      </c>
      <c r="T6" s="110" t="s">
        <v>127</v>
      </c>
      <c r="U6" s="110">
        <v>20.05</v>
      </c>
      <c r="V6" s="110">
        <v>7.82</v>
      </c>
      <c r="W6" s="114">
        <v>21.3</v>
      </c>
      <c r="X6" s="110">
        <f t="shared" si="5"/>
        <v>7.73</v>
      </c>
      <c r="Y6" s="119">
        <f t="shared" si="6"/>
        <v>170.2458473479948</v>
      </c>
      <c r="Z6" s="82">
        <f t="shared" si="7"/>
        <v>9.673059508408796</v>
      </c>
    </row>
    <row r="7" spans="2:26" ht="20.25" customHeight="1" thickBot="1">
      <c r="B7" s="105">
        <v>4</v>
      </c>
      <c r="C7" s="106" t="s">
        <v>101</v>
      </c>
      <c r="D7" s="107"/>
      <c r="E7" s="108">
        <v>20.1</v>
      </c>
      <c r="F7" s="116">
        <v>7.62</v>
      </c>
      <c r="G7" s="108">
        <v>19.05</v>
      </c>
      <c r="H7" s="116">
        <v>7.85</v>
      </c>
      <c r="I7" s="108">
        <v>20.4</v>
      </c>
      <c r="J7" s="116">
        <v>7.71</v>
      </c>
      <c r="K7" s="108">
        <v>18.6</v>
      </c>
      <c r="L7" s="108">
        <v>7.8</v>
      </c>
      <c r="M7" s="110">
        <f t="shared" si="0"/>
        <v>78.15</v>
      </c>
      <c r="N7" s="110">
        <f t="shared" si="1"/>
        <v>18.6</v>
      </c>
      <c r="O7" s="110">
        <f t="shared" si="2"/>
        <v>59.550000000000004</v>
      </c>
      <c r="P7" s="110">
        <f t="shared" si="3"/>
        <v>20.4</v>
      </c>
      <c r="Q7" s="111">
        <v>3</v>
      </c>
      <c r="R7" s="110">
        <f t="shared" si="4"/>
        <v>7.62</v>
      </c>
      <c r="S7" s="121"/>
      <c r="T7" s="110" t="s">
        <v>127</v>
      </c>
      <c r="U7" s="110">
        <v>19.95</v>
      </c>
      <c r="V7" s="110">
        <v>7.74</v>
      </c>
      <c r="W7" s="110">
        <f>MAX(P7,U7)</f>
        <v>20.4</v>
      </c>
      <c r="X7" s="110">
        <f t="shared" si="5"/>
        <v>7.62</v>
      </c>
      <c r="Y7" s="119">
        <f t="shared" si="6"/>
        <v>172.70346456692914</v>
      </c>
      <c r="Z7" s="82">
        <f t="shared" si="7"/>
        <v>9.812696850393701</v>
      </c>
    </row>
    <row r="8" spans="2:26" ht="20.25" customHeight="1" thickBot="1">
      <c r="B8" s="105">
        <v>5</v>
      </c>
      <c r="C8" s="106" t="s">
        <v>103</v>
      </c>
      <c r="D8" s="107"/>
      <c r="E8" s="108">
        <v>19.3</v>
      </c>
      <c r="F8" s="108">
        <v>8.48</v>
      </c>
      <c r="G8" s="108">
        <v>18.95</v>
      </c>
      <c r="H8" s="108">
        <v>8.66</v>
      </c>
      <c r="I8" s="108">
        <v>19.7</v>
      </c>
      <c r="J8" s="108">
        <v>8.64</v>
      </c>
      <c r="K8" s="108">
        <v>17.5</v>
      </c>
      <c r="L8" s="108">
        <v>8.72</v>
      </c>
      <c r="M8" s="110">
        <f t="shared" si="0"/>
        <v>75.45</v>
      </c>
      <c r="N8" s="110">
        <f t="shared" si="1"/>
        <v>17.5</v>
      </c>
      <c r="O8" s="110">
        <f t="shared" si="2"/>
        <v>57.95</v>
      </c>
      <c r="P8" s="110">
        <f t="shared" si="3"/>
        <v>19.7</v>
      </c>
      <c r="Q8" s="111">
        <v>5</v>
      </c>
      <c r="R8" s="110">
        <f t="shared" si="4"/>
        <v>8.48</v>
      </c>
      <c r="S8" s="122"/>
      <c r="T8" s="110" t="s">
        <v>128</v>
      </c>
      <c r="U8" s="110">
        <v>20.5</v>
      </c>
      <c r="V8" s="110">
        <v>7.86</v>
      </c>
      <c r="W8" s="110">
        <f>MAX(P8,U8)</f>
        <v>20.5</v>
      </c>
      <c r="X8" s="110">
        <f t="shared" si="5"/>
        <v>7.86</v>
      </c>
      <c r="Y8" s="119">
        <f t="shared" si="6"/>
        <v>167.43007633587786</v>
      </c>
      <c r="Z8" s="82">
        <f t="shared" si="7"/>
        <v>9.51307251908397</v>
      </c>
    </row>
    <row r="9" spans="2:26" ht="20.25" customHeight="1" thickBot="1">
      <c r="B9" s="105">
        <v>6</v>
      </c>
      <c r="C9" s="106" t="s">
        <v>104</v>
      </c>
      <c r="D9" s="107"/>
      <c r="E9" s="108">
        <v>19.55</v>
      </c>
      <c r="F9" s="108">
        <v>7.88</v>
      </c>
      <c r="G9" s="108">
        <v>18.35</v>
      </c>
      <c r="H9" s="108">
        <v>8.39</v>
      </c>
      <c r="I9" s="108">
        <v>19.3</v>
      </c>
      <c r="J9" s="108">
        <v>8.31</v>
      </c>
      <c r="K9" s="108">
        <v>18.45</v>
      </c>
      <c r="L9" s="108">
        <v>8.38</v>
      </c>
      <c r="M9" s="110">
        <f t="shared" si="0"/>
        <v>75.65</v>
      </c>
      <c r="N9" s="110">
        <f t="shared" si="1"/>
        <v>18.35</v>
      </c>
      <c r="O9" s="110">
        <f t="shared" si="2"/>
        <v>57.300000000000004</v>
      </c>
      <c r="P9" s="110">
        <f t="shared" si="3"/>
        <v>19.55</v>
      </c>
      <c r="Q9" s="111">
        <v>6</v>
      </c>
      <c r="R9" s="110">
        <f t="shared" si="4"/>
        <v>7.88</v>
      </c>
      <c r="S9" s="121"/>
      <c r="T9" s="110" t="s">
        <v>128</v>
      </c>
      <c r="U9" s="110">
        <v>19</v>
      </c>
      <c r="V9" s="110">
        <v>8.14</v>
      </c>
      <c r="W9" s="110">
        <f>MAX(P9,U9)</f>
        <v>19.55</v>
      </c>
      <c r="X9" s="110">
        <f t="shared" si="5"/>
        <v>7.88</v>
      </c>
      <c r="Y9" s="119">
        <f t="shared" si="6"/>
        <v>167.00512690355333</v>
      </c>
      <c r="Z9" s="82">
        <f t="shared" si="7"/>
        <v>9.48892766497462</v>
      </c>
    </row>
    <row r="10" spans="2:26" ht="20.25" customHeight="1" thickBot="1">
      <c r="B10" s="105">
        <v>7</v>
      </c>
      <c r="C10" s="106" t="s">
        <v>105</v>
      </c>
      <c r="D10" s="107"/>
      <c r="E10" s="108">
        <v>19.8</v>
      </c>
      <c r="F10" s="108">
        <v>8.32</v>
      </c>
      <c r="G10" s="108">
        <v>18.45</v>
      </c>
      <c r="H10" s="108">
        <v>8.98</v>
      </c>
      <c r="I10" s="108">
        <v>18.35</v>
      </c>
      <c r="J10" s="108">
        <v>8.78</v>
      </c>
      <c r="K10" s="108">
        <v>19.05</v>
      </c>
      <c r="L10" s="108">
        <v>8.43</v>
      </c>
      <c r="M10" s="110">
        <f t="shared" si="0"/>
        <v>75.65</v>
      </c>
      <c r="N10" s="110">
        <f t="shared" si="1"/>
        <v>18.35</v>
      </c>
      <c r="O10" s="110">
        <f t="shared" si="2"/>
        <v>57.300000000000004</v>
      </c>
      <c r="P10" s="110">
        <f t="shared" si="3"/>
        <v>19.8</v>
      </c>
      <c r="Q10" s="111">
        <v>7</v>
      </c>
      <c r="R10" s="110">
        <f t="shared" si="4"/>
        <v>8.32</v>
      </c>
      <c r="S10" s="120" t="s">
        <v>137</v>
      </c>
      <c r="T10" s="110" t="s">
        <v>128</v>
      </c>
      <c r="U10" s="110">
        <v>18.7</v>
      </c>
      <c r="V10" s="110">
        <v>8.42</v>
      </c>
      <c r="W10" s="110">
        <v>21.05</v>
      </c>
      <c r="X10" s="110">
        <f t="shared" si="5"/>
        <v>8.32</v>
      </c>
      <c r="Y10" s="119">
        <f t="shared" si="6"/>
        <v>158.173125</v>
      </c>
      <c r="Z10" s="82">
        <f t="shared" si="7"/>
        <v>8.987109375</v>
      </c>
    </row>
    <row r="11" spans="2:26" ht="20.25" customHeight="1" thickBot="1">
      <c r="B11" s="105">
        <v>8</v>
      </c>
      <c r="C11" s="106" t="s">
        <v>106</v>
      </c>
      <c r="D11" s="107"/>
      <c r="E11" s="108">
        <v>17.45</v>
      </c>
      <c r="F11" s="108">
        <v>8.08</v>
      </c>
      <c r="G11" s="108">
        <v>18.3</v>
      </c>
      <c r="H11" s="108">
        <v>8.73</v>
      </c>
      <c r="I11" s="108">
        <v>20.3</v>
      </c>
      <c r="J11" s="108">
        <v>8.07</v>
      </c>
      <c r="K11" s="108">
        <v>18.55</v>
      </c>
      <c r="L11" s="108">
        <v>8.63</v>
      </c>
      <c r="M11" s="110">
        <f t="shared" si="0"/>
        <v>74.6</v>
      </c>
      <c r="N11" s="110">
        <f t="shared" si="1"/>
        <v>17.45</v>
      </c>
      <c r="O11" s="110">
        <f t="shared" si="2"/>
        <v>57.14999999999999</v>
      </c>
      <c r="P11" s="110">
        <f t="shared" si="3"/>
        <v>20.3</v>
      </c>
      <c r="Q11" s="111">
        <v>8</v>
      </c>
      <c r="R11" s="110">
        <f t="shared" si="4"/>
        <v>8.07</v>
      </c>
      <c r="S11" s="122"/>
      <c r="T11" s="110" t="s">
        <v>129</v>
      </c>
      <c r="U11" s="110">
        <v>20.25</v>
      </c>
      <c r="V11" s="110">
        <v>8.05</v>
      </c>
      <c r="W11" s="110">
        <f>MAX(P11,U11)</f>
        <v>20.3</v>
      </c>
      <c r="X11" s="110">
        <f t="shared" si="5"/>
        <v>8.05</v>
      </c>
      <c r="Y11" s="119">
        <f t="shared" si="6"/>
        <v>163.4783105590062</v>
      </c>
      <c r="Z11" s="82">
        <f t="shared" si="7"/>
        <v>9.288540372670807</v>
      </c>
    </row>
    <row r="12" spans="2:26" ht="20.25" customHeight="1" thickBot="1">
      <c r="B12" s="105">
        <v>9</v>
      </c>
      <c r="C12" s="106" t="s">
        <v>109</v>
      </c>
      <c r="D12" s="107"/>
      <c r="E12" s="108">
        <v>16.8</v>
      </c>
      <c r="F12" s="108">
        <v>8.46</v>
      </c>
      <c r="G12" s="108">
        <v>16.25</v>
      </c>
      <c r="H12" s="108">
        <v>8.93</v>
      </c>
      <c r="I12" s="108">
        <v>19.15</v>
      </c>
      <c r="J12" s="108">
        <v>8.67</v>
      </c>
      <c r="K12" s="108">
        <v>19.4</v>
      </c>
      <c r="L12" s="108">
        <v>8.35</v>
      </c>
      <c r="M12" s="110">
        <f t="shared" si="0"/>
        <v>71.6</v>
      </c>
      <c r="N12" s="110">
        <f t="shared" si="1"/>
        <v>16.25</v>
      </c>
      <c r="O12" s="110">
        <f t="shared" si="2"/>
        <v>55.349999999999994</v>
      </c>
      <c r="P12" s="110">
        <f t="shared" si="3"/>
        <v>19.4</v>
      </c>
      <c r="Q12" s="111">
        <v>11</v>
      </c>
      <c r="R12" s="110">
        <f t="shared" si="4"/>
        <v>8.35</v>
      </c>
      <c r="S12" s="120" t="s">
        <v>137</v>
      </c>
      <c r="T12" s="110" t="s">
        <v>129</v>
      </c>
      <c r="U12" s="110">
        <v>18.5</v>
      </c>
      <c r="V12" s="110">
        <v>8.56</v>
      </c>
      <c r="W12" s="110">
        <v>19.9</v>
      </c>
      <c r="X12" s="110">
        <f t="shared" si="5"/>
        <v>8.35</v>
      </c>
      <c r="Y12" s="119">
        <f t="shared" si="6"/>
        <v>157.6048383233533</v>
      </c>
      <c r="Z12" s="82">
        <f t="shared" si="7"/>
        <v>8.954820359281438</v>
      </c>
    </row>
    <row r="13" spans="2:26" ht="20.25" customHeight="1" thickBot="1">
      <c r="B13" s="105">
        <v>10</v>
      </c>
      <c r="C13" s="106" t="s">
        <v>107</v>
      </c>
      <c r="D13" s="107"/>
      <c r="E13" s="108">
        <v>19.45</v>
      </c>
      <c r="F13" s="108">
        <v>8.12</v>
      </c>
      <c r="G13" s="108">
        <v>18.35</v>
      </c>
      <c r="H13" s="108">
        <v>8.55</v>
      </c>
      <c r="I13" s="108">
        <v>18.9</v>
      </c>
      <c r="J13" s="108">
        <v>7.89</v>
      </c>
      <c r="K13" s="108">
        <v>17.95</v>
      </c>
      <c r="L13" s="108">
        <v>8.95</v>
      </c>
      <c r="M13" s="110">
        <f t="shared" si="0"/>
        <v>74.64999999999999</v>
      </c>
      <c r="N13" s="110">
        <f t="shared" si="1"/>
        <v>17.95</v>
      </c>
      <c r="O13" s="110">
        <f t="shared" si="2"/>
        <v>56.69999999999999</v>
      </c>
      <c r="P13" s="110">
        <f t="shared" si="3"/>
        <v>19.45</v>
      </c>
      <c r="Q13" s="111">
        <v>9</v>
      </c>
      <c r="R13" s="110">
        <f t="shared" si="4"/>
        <v>7.89</v>
      </c>
      <c r="S13" s="121"/>
      <c r="T13" s="110" t="s">
        <v>129</v>
      </c>
      <c r="U13" s="110">
        <v>18.4</v>
      </c>
      <c r="V13" s="110">
        <v>8.25</v>
      </c>
      <c r="W13" s="110">
        <f>MAX(P13,U13)</f>
        <v>19.45</v>
      </c>
      <c r="X13" s="110">
        <f t="shared" si="5"/>
        <v>7.89</v>
      </c>
      <c r="Y13" s="119">
        <f t="shared" si="6"/>
        <v>166.79346007604565</v>
      </c>
      <c r="Z13" s="82">
        <f t="shared" si="7"/>
        <v>9.476901140684411</v>
      </c>
    </row>
    <row r="14" spans="2:26" ht="20.25" customHeight="1" thickBot="1">
      <c r="B14" s="105">
        <v>11</v>
      </c>
      <c r="C14" s="106" t="s">
        <v>111</v>
      </c>
      <c r="D14" s="107"/>
      <c r="E14" s="108">
        <v>19.7</v>
      </c>
      <c r="F14" s="108">
        <v>8.28</v>
      </c>
      <c r="G14" s="108">
        <v>16.65</v>
      </c>
      <c r="H14" s="108">
        <v>9.14</v>
      </c>
      <c r="I14" s="108">
        <v>18.5</v>
      </c>
      <c r="J14" s="108">
        <v>8.88</v>
      </c>
      <c r="K14" s="108">
        <v>12.25</v>
      </c>
      <c r="L14" s="108">
        <v>9.61</v>
      </c>
      <c r="M14" s="110">
        <f t="shared" si="0"/>
        <v>67.1</v>
      </c>
      <c r="N14" s="110">
        <f t="shared" si="1"/>
        <v>12.25</v>
      </c>
      <c r="O14" s="110">
        <f t="shared" si="2"/>
        <v>54.849999999999994</v>
      </c>
      <c r="P14" s="110">
        <f t="shared" si="3"/>
        <v>19.7</v>
      </c>
      <c r="Q14" s="111">
        <v>13</v>
      </c>
      <c r="R14" s="110">
        <f t="shared" si="4"/>
        <v>8.28</v>
      </c>
      <c r="S14" s="120" t="s">
        <v>137</v>
      </c>
      <c r="T14" s="110" t="s">
        <v>129</v>
      </c>
      <c r="U14" s="110">
        <v>18.95</v>
      </c>
      <c r="V14" s="110">
        <v>8.49</v>
      </c>
      <c r="W14" s="110">
        <f>MAX(P14,U14)</f>
        <v>19.7</v>
      </c>
      <c r="X14" s="110">
        <f t="shared" si="5"/>
        <v>8.28</v>
      </c>
      <c r="Y14" s="119">
        <f t="shared" si="6"/>
        <v>158.93724637681163</v>
      </c>
      <c r="Z14" s="82">
        <f t="shared" si="7"/>
        <v>9.03052536231884</v>
      </c>
    </row>
    <row r="15" spans="2:26" ht="20.25" customHeight="1" thickBot="1">
      <c r="B15" s="105">
        <v>12</v>
      </c>
      <c r="C15" s="106" t="s">
        <v>108</v>
      </c>
      <c r="D15" s="107"/>
      <c r="E15" s="108">
        <v>17.4</v>
      </c>
      <c r="F15" s="108">
        <v>7.72</v>
      </c>
      <c r="G15" s="108">
        <v>16.7</v>
      </c>
      <c r="H15" s="108">
        <v>9.01</v>
      </c>
      <c r="I15" s="108">
        <v>19.75</v>
      </c>
      <c r="J15" s="108">
        <v>8.18</v>
      </c>
      <c r="K15" s="108">
        <v>18.4</v>
      </c>
      <c r="L15" s="108">
        <v>8.52</v>
      </c>
      <c r="M15" s="110">
        <f t="shared" si="0"/>
        <v>72.25</v>
      </c>
      <c r="N15" s="110">
        <f t="shared" si="1"/>
        <v>16.7</v>
      </c>
      <c r="O15" s="110">
        <f t="shared" si="2"/>
        <v>55.55</v>
      </c>
      <c r="P15" s="110">
        <f t="shared" si="3"/>
        <v>19.75</v>
      </c>
      <c r="Q15" s="111">
        <v>10</v>
      </c>
      <c r="R15" s="110">
        <f t="shared" si="4"/>
        <v>7.72</v>
      </c>
      <c r="S15" s="123"/>
      <c r="T15" s="110" t="s">
        <v>130</v>
      </c>
      <c r="U15" s="110">
        <v>18.65</v>
      </c>
      <c r="V15" s="110">
        <v>8.06</v>
      </c>
      <c r="W15" s="110">
        <f>MAX(P15,U15)</f>
        <v>19.75</v>
      </c>
      <c r="X15" s="110">
        <f t="shared" si="5"/>
        <v>7.72</v>
      </c>
      <c r="Y15" s="119">
        <f t="shared" si="6"/>
        <v>170.46637305699483</v>
      </c>
      <c r="Z15" s="82">
        <f t="shared" si="7"/>
        <v>9.685589378238342</v>
      </c>
    </row>
    <row r="16" spans="2:26" ht="20.25" customHeight="1" thickBot="1">
      <c r="B16" s="105">
        <v>13</v>
      </c>
      <c r="C16" s="106" t="s">
        <v>110</v>
      </c>
      <c r="D16" s="107"/>
      <c r="E16" s="108">
        <v>18.6</v>
      </c>
      <c r="F16" s="108">
        <v>8.03</v>
      </c>
      <c r="G16" s="108">
        <v>16.6</v>
      </c>
      <c r="H16" s="108">
        <v>8.43</v>
      </c>
      <c r="I16" s="108">
        <v>19.7</v>
      </c>
      <c r="J16" s="108">
        <v>8.55</v>
      </c>
      <c r="K16" s="108">
        <v>15.8</v>
      </c>
      <c r="L16" s="108">
        <v>8.9</v>
      </c>
      <c r="M16" s="110">
        <f t="shared" si="0"/>
        <v>70.7</v>
      </c>
      <c r="N16" s="110">
        <f t="shared" si="1"/>
        <v>15.8</v>
      </c>
      <c r="O16" s="110">
        <f t="shared" si="2"/>
        <v>54.900000000000006</v>
      </c>
      <c r="P16" s="110">
        <f t="shared" si="3"/>
        <v>19.7</v>
      </c>
      <c r="Q16" s="111">
        <v>12</v>
      </c>
      <c r="R16" s="110">
        <f t="shared" si="4"/>
        <v>8.03</v>
      </c>
      <c r="S16" s="121"/>
      <c r="T16" s="110" t="s">
        <v>130</v>
      </c>
      <c r="U16" s="110">
        <v>17.85</v>
      </c>
      <c r="V16" s="110">
        <v>8.45</v>
      </c>
      <c r="W16" s="110">
        <f>MAX(P16,U16)</f>
        <v>19.7</v>
      </c>
      <c r="X16" s="110">
        <f t="shared" si="5"/>
        <v>8.03</v>
      </c>
      <c r="Y16" s="119">
        <f t="shared" si="6"/>
        <v>163.88547945205482</v>
      </c>
      <c r="Z16" s="82">
        <f t="shared" si="7"/>
        <v>9.311674968866752</v>
      </c>
    </row>
    <row r="17" spans="2:26" ht="20.25" customHeight="1" thickBot="1">
      <c r="B17" s="105">
        <v>14</v>
      </c>
      <c r="C17" s="106" t="s">
        <v>112</v>
      </c>
      <c r="D17" s="107"/>
      <c r="E17" s="108">
        <v>17.75</v>
      </c>
      <c r="F17" s="108">
        <v>9.3</v>
      </c>
      <c r="G17" s="108">
        <v>18.4</v>
      </c>
      <c r="H17" s="108">
        <v>8.82</v>
      </c>
      <c r="I17" s="108">
        <v>18.4</v>
      </c>
      <c r="J17" s="108">
        <v>9.11</v>
      </c>
      <c r="K17" s="108">
        <v>17.7</v>
      </c>
      <c r="L17" s="108">
        <v>9.37</v>
      </c>
      <c r="M17" s="110">
        <f t="shared" si="0"/>
        <v>72.25</v>
      </c>
      <c r="N17" s="110">
        <f t="shared" si="1"/>
        <v>17.7</v>
      </c>
      <c r="O17" s="110">
        <f t="shared" si="2"/>
        <v>54.55</v>
      </c>
      <c r="P17" s="110">
        <f t="shared" si="3"/>
        <v>18.4</v>
      </c>
      <c r="Q17" s="111">
        <v>14</v>
      </c>
      <c r="R17" s="110">
        <f t="shared" si="4"/>
        <v>8.82</v>
      </c>
      <c r="S17" s="122"/>
      <c r="T17" s="110" t="s">
        <v>131</v>
      </c>
      <c r="U17" s="110">
        <v>18.5</v>
      </c>
      <c r="V17" s="110">
        <v>8.76</v>
      </c>
      <c r="W17" s="110">
        <f>MAX(P17,U17)</f>
        <v>18.5</v>
      </c>
      <c r="X17" s="110">
        <f t="shared" si="5"/>
        <v>8.76</v>
      </c>
      <c r="Y17" s="119">
        <f t="shared" si="6"/>
        <v>150.22835616438357</v>
      </c>
      <c r="Z17" s="82">
        <f t="shared" si="7"/>
        <v>8.535702054794521</v>
      </c>
    </row>
    <row r="18" spans="2:26" ht="20.25" customHeight="1" thickBot="1">
      <c r="B18" s="105">
        <v>15</v>
      </c>
      <c r="C18" s="106" t="s">
        <v>114</v>
      </c>
      <c r="D18" s="107"/>
      <c r="E18" s="108">
        <v>18.25</v>
      </c>
      <c r="F18" s="108">
        <v>8.44</v>
      </c>
      <c r="G18" s="108">
        <v>16.2</v>
      </c>
      <c r="H18" s="108">
        <v>9.21</v>
      </c>
      <c r="I18" s="108">
        <v>17.85</v>
      </c>
      <c r="J18" s="108">
        <v>8.1</v>
      </c>
      <c r="K18" s="108">
        <v>16.5</v>
      </c>
      <c r="L18" s="108">
        <v>8.56</v>
      </c>
      <c r="M18" s="110">
        <f t="shared" si="0"/>
        <v>68.80000000000001</v>
      </c>
      <c r="N18" s="110">
        <f t="shared" si="1"/>
        <v>16.2</v>
      </c>
      <c r="O18" s="110">
        <f t="shared" si="2"/>
        <v>52.60000000000001</v>
      </c>
      <c r="P18" s="110">
        <f t="shared" si="3"/>
        <v>18.25</v>
      </c>
      <c r="Q18" s="111">
        <v>16</v>
      </c>
      <c r="R18" s="110">
        <f t="shared" si="4"/>
        <v>8.1</v>
      </c>
      <c r="S18" s="120" t="s">
        <v>137</v>
      </c>
      <c r="T18" s="110" t="s">
        <v>131</v>
      </c>
      <c r="U18" s="110">
        <v>17.9</v>
      </c>
      <c r="V18" s="110">
        <v>8.85</v>
      </c>
      <c r="W18" s="110">
        <v>18.6</v>
      </c>
      <c r="X18" s="110">
        <f t="shared" si="5"/>
        <v>8.1</v>
      </c>
      <c r="Y18" s="119">
        <f t="shared" si="6"/>
        <v>162.4691851851852</v>
      </c>
      <c r="Z18" s="82">
        <f t="shared" si="7"/>
        <v>9.231203703703704</v>
      </c>
    </row>
    <row r="19" spans="2:26" ht="20.25" customHeight="1" thickBot="1">
      <c r="B19" s="105">
        <v>16</v>
      </c>
      <c r="C19" s="106" t="s">
        <v>113</v>
      </c>
      <c r="D19" s="107"/>
      <c r="E19" s="108">
        <v>18.3</v>
      </c>
      <c r="F19" s="108">
        <v>8.41</v>
      </c>
      <c r="G19" s="108">
        <v>17.4</v>
      </c>
      <c r="H19" s="108">
        <v>8.9</v>
      </c>
      <c r="I19" s="108">
        <v>18.15</v>
      </c>
      <c r="J19" s="108">
        <v>8.59</v>
      </c>
      <c r="K19" s="108">
        <v>16.75</v>
      </c>
      <c r="L19" s="108">
        <v>9</v>
      </c>
      <c r="M19" s="110">
        <f t="shared" si="0"/>
        <v>70.6</v>
      </c>
      <c r="N19" s="110">
        <f t="shared" si="1"/>
        <v>16.75</v>
      </c>
      <c r="O19" s="110">
        <f t="shared" si="2"/>
        <v>53.849999999999994</v>
      </c>
      <c r="P19" s="110">
        <f t="shared" si="3"/>
        <v>18.3</v>
      </c>
      <c r="Q19" s="111">
        <v>15</v>
      </c>
      <c r="R19" s="110">
        <f t="shared" si="4"/>
        <v>8.41</v>
      </c>
      <c r="S19" s="121"/>
      <c r="T19" s="110" t="s">
        <v>131</v>
      </c>
      <c r="U19" s="110">
        <v>17.6</v>
      </c>
      <c r="V19" s="110">
        <v>8.85</v>
      </c>
      <c r="W19" s="110">
        <f>MAX(P19,U19)</f>
        <v>18.3</v>
      </c>
      <c r="X19" s="110">
        <f t="shared" si="5"/>
        <v>8.41</v>
      </c>
      <c r="Y19" s="119">
        <f t="shared" si="6"/>
        <v>156.48042806183116</v>
      </c>
      <c r="Z19" s="82">
        <f t="shared" si="7"/>
        <v>8.890933412604044</v>
      </c>
    </row>
    <row r="20" spans="2:26" ht="20.25" customHeight="1" thickBot="1">
      <c r="B20" s="105">
        <v>17</v>
      </c>
      <c r="C20" s="106" t="s">
        <v>116</v>
      </c>
      <c r="D20" s="107"/>
      <c r="E20" s="108">
        <v>16.9</v>
      </c>
      <c r="F20" s="108">
        <v>8.58</v>
      </c>
      <c r="G20" s="108">
        <v>15.9</v>
      </c>
      <c r="H20" s="108">
        <v>9.85</v>
      </c>
      <c r="I20" s="108">
        <v>16.55</v>
      </c>
      <c r="J20" s="108">
        <v>8.89</v>
      </c>
      <c r="K20" s="108">
        <v>15.05</v>
      </c>
      <c r="L20" s="108">
        <v>9.41</v>
      </c>
      <c r="M20" s="110">
        <f t="shared" si="0"/>
        <v>64.39999999999999</v>
      </c>
      <c r="N20" s="110">
        <f t="shared" si="1"/>
        <v>15.05</v>
      </c>
      <c r="O20" s="110">
        <f t="shared" si="2"/>
        <v>49.349999999999994</v>
      </c>
      <c r="P20" s="110">
        <f t="shared" si="3"/>
        <v>16.9</v>
      </c>
      <c r="Q20" s="111">
        <v>18</v>
      </c>
      <c r="R20" s="110">
        <f t="shared" si="4"/>
        <v>8.58</v>
      </c>
      <c r="S20" s="121"/>
      <c r="T20" s="110" t="s">
        <v>132</v>
      </c>
      <c r="U20" s="110">
        <v>16.05</v>
      </c>
      <c r="V20" s="110">
        <v>9.61</v>
      </c>
      <c r="W20" s="110">
        <f>MAX(P20,U20)</f>
        <v>16.9</v>
      </c>
      <c r="X20" s="110">
        <f t="shared" si="5"/>
        <v>8.58</v>
      </c>
      <c r="Y20" s="119">
        <f t="shared" si="6"/>
        <v>153.38000000000002</v>
      </c>
      <c r="Z20" s="82">
        <f t="shared" si="7"/>
        <v>8.714772727272727</v>
      </c>
    </row>
    <row r="21" spans="2:26" ht="20.25" customHeight="1" thickBot="1">
      <c r="B21" s="105">
        <v>18</v>
      </c>
      <c r="C21" s="106" t="s">
        <v>115</v>
      </c>
      <c r="D21" s="107"/>
      <c r="E21" s="108">
        <v>17.25</v>
      </c>
      <c r="F21" s="108">
        <v>9.95</v>
      </c>
      <c r="G21" s="108">
        <v>17.65</v>
      </c>
      <c r="H21" s="108">
        <v>9.16</v>
      </c>
      <c r="I21" s="108">
        <v>16.8</v>
      </c>
      <c r="J21" s="108">
        <v>9.33</v>
      </c>
      <c r="K21" s="108">
        <v>4.65</v>
      </c>
      <c r="L21" s="108">
        <v>9.87</v>
      </c>
      <c r="M21" s="110">
        <f t="shared" si="0"/>
        <v>56.35</v>
      </c>
      <c r="N21" s="110">
        <f t="shared" si="1"/>
        <v>4.65</v>
      </c>
      <c r="O21" s="110">
        <f t="shared" si="2"/>
        <v>51.7</v>
      </c>
      <c r="P21" s="110">
        <f t="shared" si="3"/>
        <v>17.65</v>
      </c>
      <c r="Q21" s="111">
        <v>17</v>
      </c>
      <c r="R21" s="110">
        <f t="shared" si="4"/>
        <v>9.16</v>
      </c>
      <c r="S21" s="122"/>
      <c r="T21" s="110" t="s">
        <v>132</v>
      </c>
      <c r="U21" s="110">
        <v>15.9</v>
      </c>
      <c r="V21" s="110">
        <v>8.94</v>
      </c>
      <c r="W21" s="110">
        <f>MAX(P21,U21)</f>
        <v>17.65</v>
      </c>
      <c r="X21" s="110">
        <f t="shared" si="5"/>
        <v>8.94</v>
      </c>
      <c r="Y21" s="119">
        <f t="shared" si="6"/>
        <v>147.20362416107383</v>
      </c>
      <c r="Z21" s="82">
        <f t="shared" si="7"/>
        <v>8.363842281879196</v>
      </c>
    </row>
    <row r="22" spans="2:26" ht="20.25" customHeight="1" thickBot="1">
      <c r="B22" s="105">
        <v>19</v>
      </c>
      <c r="C22" s="106" t="s">
        <v>117</v>
      </c>
      <c r="D22" s="107"/>
      <c r="E22" s="108">
        <v>16.2</v>
      </c>
      <c r="F22" s="108">
        <v>9.07</v>
      </c>
      <c r="G22" s="108">
        <v>15.85</v>
      </c>
      <c r="H22" s="108">
        <v>9.6</v>
      </c>
      <c r="I22" s="108">
        <v>16.4</v>
      </c>
      <c r="J22" s="108">
        <v>8.98</v>
      </c>
      <c r="K22" s="108">
        <v>15.6</v>
      </c>
      <c r="L22" s="108">
        <v>9.13</v>
      </c>
      <c r="M22" s="110">
        <f t="shared" si="0"/>
        <v>64.05</v>
      </c>
      <c r="N22" s="110">
        <f t="shared" si="1"/>
        <v>15.6</v>
      </c>
      <c r="O22" s="110">
        <f t="shared" si="2"/>
        <v>48.449999999999996</v>
      </c>
      <c r="P22" s="110">
        <f t="shared" si="3"/>
        <v>16.4</v>
      </c>
      <c r="Q22" s="111">
        <v>19</v>
      </c>
      <c r="R22" s="110">
        <f t="shared" si="4"/>
        <v>8.98</v>
      </c>
      <c r="S22" s="120" t="s">
        <v>137</v>
      </c>
      <c r="T22" s="110" t="s">
        <v>132</v>
      </c>
      <c r="U22" s="110">
        <v>15.35</v>
      </c>
      <c r="V22" s="110">
        <v>9.69</v>
      </c>
      <c r="W22" s="110">
        <v>18.2</v>
      </c>
      <c r="X22" s="110">
        <f t="shared" si="5"/>
        <v>8.98</v>
      </c>
      <c r="Y22" s="119">
        <f t="shared" si="6"/>
        <v>146.54792873051224</v>
      </c>
      <c r="Z22" s="82">
        <f t="shared" si="7"/>
        <v>8.326586859688197</v>
      </c>
    </row>
    <row r="23" spans="2:26" ht="20.25" customHeight="1" thickBot="1">
      <c r="B23" s="105">
        <v>20</v>
      </c>
      <c r="C23" s="106" t="s">
        <v>119</v>
      </c>
      <c r="D23" s="107"/>
      <c r="E23" s="108">
        <v>14.75</v>
      </c>
      <c r="F23" s="108">
        <v>9.21</v>
      </c>
      <c r="G23" s="108">
        <v>13.4</v>
      </c>
      <c r="H23" s="108">
        <v>10</v>
      </c>
      <c r="I23" s="108">
        <v>14.2</v>
      </c>
      <c r="J23" s="108">
        <v>8.94</v>
      </c>
      <c r="K23" s="108">
        <v>15.4</v>
      </c>
      <c r="L23" s="108">
        <v>9.76</v>
      </c>
      <c r="M23" s="110">
        <f t="shared" si="0"/>
        <v>57.74999999999999</v>
      </c>
      <c r="N23" s="110">
        <f t="shared" si="1"/>
        <v>13.4</v>
      </c>
      <c r="O23" s="110">
        <f t="shared" si="2"/>
        <v>44.349999999999994</v>
      </c>
      <c r="P23" s="110">
        <f t="shared" si="3"/>
        <v>15.4</v>
      </c>
      <c r="Q23" s="111">
        <v>22</v>
      </c>
      <c r="R23" s="110">
        <f t="shared" si="4"/>
        <v>8.94</v>
      </c>
      <c r="S23" s="120" t="s">
        <v>137</v>
      </c>
      <c r="T23" s="110" t="s">
        <v>133</v>
      </c>
      <c r="U23" s="110">
        <v>16.25</v>
      </c>
      <c r="V23" s="110">
        <v>10.19</v>
      </c>
      <c r="W23" s="110">
        <v>16.3</v>
      </c>
      <c r="X23" s="110">
        <f t="shared" si="5"/>
        <v>8.94</v>
      </c>
      <c r="Y23" s="119">
        <f t="shared" si="6"/>
        <v>147.20362416107383</v>
      </c>
      <c r="Z23" s="82">
        <f t="shared" si="7"/>
        <v>8.363842281879196</v>
      </c>
    </row>
    <row r="24" spans="2:26" ht="20.25" customHeight="1" thickBot="1">
      <c r="B24" s="105">
        <v>21</v>
      </c>
      <c r="C24" s="106" t="s">
        <v>120</v>
      </c>
      <c r="D24" s="107"/>
      <c r="E24" s="108">
        <v>15.75</v>
      </c>
      <c r="F24" s="108">
        <v>9.87</v>
      </c>
      <c r="G24" s="108">
        <v>15</v>
      </c>
      <c r="H24" s="108">
        <v>10.33</v>
      </c>
      <c r="I24" s="108">
        <v>15.7</v>
      </c>
      <c r="J24" s="108">
        <v>10.12</v>
      </c>
      <c r="K24" s="108">
        <v>14.25</v>
      </c>
      <c r="L24" s="108">
        <v>10.84</v>
      </c>
      <c r="M24" s="110">
        <f t="shared" si="0"/>
        <v>60.7</v>
      </c>
      <c r="N24" s="110">
        <f t="shared" si="1"/>
        <v>14.25</v>
      </c>
      <c r="O24" s="110">
        <f t="shared" si="2"/>
        <v>46.45</v>
      </c>
      <c r="P24" s="110">
        <f t="shared" si="3"/>
        <v>15.75</v>
      </c>
      <c r="Q24" s="111">
        <v>21</v>
      </c>
      <c r="R24" s="110">
        <f t="shared" si="4"/>
        <v>9.87</v>
      </c>
      <c r="S24" s="121"/>
      <c r="T24" s="110" t="s">
        <v>133</v>
      </c>
      <c r="U24" s="110">
        <v>15.65</v>
      </c>
      <c r="V24" s="110">
        <v>10.52</v>
      </c>
      <c r="W24" s="110">
        <f>MAX(P24,U24)</f>
        <v>15.75</v>
      </c>
      <c r="X24" s="110">
        <f t="shared" si="5"/>
        <v>9.87</v>
      </c>
      <c r="Y24" s="119">
        <f t="shared" si="6"/>
        <v>133.33337386018238</v>
      </c>
      <c r="Z24" s="82">
        <f t="shared" si="7"/>
        <v>7.575759878419454</v>
      </c>
    </row>
    <row r="25" spans="2:26" ht="20.25" customHeight="1" thickBot="1">
      <c r="B25" s="105">
        <v>22</v>
      </c>
      <c r="C25" s="106" t="s">
        <v>118</v>
      </c>
      <c r="D25" s="107"/>
      <c r="E25" s="108">
        <v>16.65</v>
      </c>
      <c r="F25" s="108">
        <v>9.2</v>
      </c>
      <c r="G25" s="108">
        <v>13.7</v>
      </c>
      <c r="H25" s="108">
        <v>10.17</v>
      </c>
      <c r="I25" s="108">
        <v>15.5</v>
      </c>
      <c r="J25" s="108">
        <v>8.73</v>
      </c>
      <c r="K25" s="108">
        <v>15.05</v>
      </c>
      <c r="L25" s="108">
        <v>9.45</v>
      </c>
      <c r="M25" s="110">
        <f t="shared" si="0"/>
        <v>60.89999999999999</v>
      </c>
      <c r="N25" s="110">
        <f t="shared" si="1"/>
        <v>13.7</v>
      </c>
      <c r="O25" s="110">
        <f t="shared" si="2"/>
        <v>47.19999999999999</v>
      </c>
      <c r="P25" s="110">
        <f t="shared" si="3"/>
        <v>16.65</v>
      </c>
      <c r="Q25" s="111">
        <v>20</v>
      </c>
      <c r="R25" s="110">
        <f t="shared" si="4"/>
        <v>8.73</v>
      </c>
      <c r="S25" s="123"/>
      <c r="T25" s="110" t="s">
        <v>133</v>
      </c>
      <c r="U25" s="110">
        <v>15.25</v>
      </c>
      <c r="V25" s="110">
        <v>9.21</v>
      </c>
      <c r="W25" s="110">
        <f>MAX(P25,U25)</f>
        <v>16.65</v>
      </c>
      <c r="X25" s="110">
        <f t="shared" si="5"/>
        <v>8.73</v>
      </c>
      <c r="Y25" s="119">
        <f t="shared" si="6"/>
        <v>150.74460481099658</v>
      </c>
      <c r="Z25" s="82">
        <f t="shared" si="7"/>
        <v>8.565034364261168</v>
      </c>
    </row>
    <row r="26" spans="2:26" ht="20.25" customHeight="1" thickBot="1">
      <c r="B26" s="105">
        <v>23</v>
      </c>
      <c r="C26" s="106" t="s">
        <v>122</v>
      </c>
      <c r="D26" s="107"/>
      <c r="E26" s="108">
        <v>16.3</v>
      </c>
      <c r="F26" s="108">
        <v>9.77</v>
      </c>
      <c r="G26" s="108">
        <v>11.1</v>
      </c>
      <c r="H26" s="108">
        <v>10.43</v>
      </c>
      <c r="I26" s="108">
        <v>16.25</v>
      </c>
      <c r="J26" s="108">
        <v>9.86</v>
      </c>
      <c r="K26" s="108">
        <v>7</v>
      </c>
      <c r="L26" s="108">
        <v>8.99</v>
      </c>
      <c r="M26" s="110">
        <f t="shared" si="0"/>
        <v>50.65</v>
      </c>
      <c r="N26" s="110">
        <f t="shared" si="1"/>
        <v>7</v>
      </c>
      <c r="O26" s="110">
        <f t="shared" si="2"/>
        <v>43.65</v>
      </c>
      <c r="P26" s="110">
        <f t="shared" si="3"/>
        <v>16.3</v>
      </c>
      <c r="Q26" s="111">
        <v>24</v>
      </c>
      <c r="R26" s="110">
        <f t="shared" si="4"/>
        <v>8.99</v>
      </c>
      <c r="S26" s="121"/>
      <c r="T26" s="110" t="s">
        <v>134</v>
      </c>
      <c r="U26" s="110">
        <v>15.75</v>
      </c>
      <c r="V26" s="110">
        <v>9.76</v>
      </c>
      <c r="W26" s="110">
        <f>MAX(P26,U26)</f>
        <v>16.3</v>
      </c>
      <c r="X26" s="110">
        <f t="shared" si="5"/>
        <v>8.99</v>
      </c>
      <c r="Y26" s="119">
        <f t="shared" si="6"/>
        <v>146.38491657397108</v>
      </c>
      <c r="Z26" s="82">
        <f t="shared" si="7"/>
        <v>8.317324805339267</v>
      </c>
    </row>
    <row r="27" spans="2:26" ht="20.25" customHeight="1" thickBot="1">
      <c r="B27" s="105">
        <v>24</v>
      </c>
      <c r="C27" s="106" t="s">
        <v>123</v>
      </c>
      <c r="D27" s="107"/>
      <c r="E27" s="108">
        <v>12.8</v>
      </c>
      <c r="F27" s="108">
        <v>10.66</v>
      </c>
      <c r="G27" s="108">
        <v>12.65</v>
      </c>
      <c r="H27" s="108">
        <v>10.94</v>
      </c>
      <c r="I27" s="108">
        <v>12.4</v>
      </c>
      <c r="J27" s="108">
        <v>10.83</v>
      </c>
      <c r="K27" s="108">
        <v>14.25</v>
      </c>
      <c r="L27" s="108">
        <v>9.29</v>
      </c>
      <c r="M27" s="110">
        <f t="shared" si="0"/>
        <v>52.1</v>
      </c>
      <c r="N27" s="110">
        <f t="shared" si="1"/>
        <v>12.4</v>
      </c>
      <c r="O27" s="110">
        <f t="shared" si="2"/>
        <v>39.7</v>
      </c>
      <c r="P27" s="110">
        <f t="shared" si="3"/>
        <v>14.25</v>
      </c>
      <c r="Q27" s="111">
        <v>25</v>
      </c>
      <c r="R27" s="110">
        <f t="shared" si="4"/>
        <v>9.29</v>
      </c>
      <c r="S27" s="120" t="s">
        <v>137</v>
      </c>
      <c r="T27" s="110" t="s">
        <v>134</v>
      </c>
      <c r="U27" s="110">
        <v>14.8</v>
      </c>
      <c r="V27" s="110">
        <v>9.73</v>
      </c>
      <c r="W27" s="110">
        <v>15.75</v>
      </c>
      <c r="X27" s="110">
        <f t="shared" si="5"/>
        <v>9.29</v>
      </c>
      <c r="Y27" s="119">
        <f t="shared" si="6"/>
        <v>141.65773950484396</v>
      </c>
      <c r="Z27" s="82">
        <f t="shared" si="7"/>
        <v>8.04873519913886</v>
      </c>
    </row>
    <row r="28" spans="2:26" ht="20.25" customHeight="1" thickBot="1">
      <c r="B28" s="105">
        <v>25</v>
      </c>
      <c r="C28" s="106" t="s">
        <v>121</v>
      </c>
      <c r="D28" s="107"/>
      <c r="E28" s="108">
        <v>15</v>
      </c>
      <c r="F28" s="108">
        <v>10.2</v>
      </c>
      <c r="G28" s="108">
        <v>14.5</v>
      </c>
      <c r="H28" s="108">
        <v>10.69</v>
      </c>
      <c r="I28" s="108">
        <v>14.45</v>
      </c>
      <c r="J28" s="108">
        <v>10.27</v>
      </c>
      <c r="K28" s="108">
        <v>14.7</v>
      </c>
      <c r="L28" s="108">
        <v>10.08</v>
      </c>
      <c r="M28" s="110">
        <f t="shared" si="0"/>
        <v>58.650000000000006</v>
      </c>
      <c r="N28" s="110">
        <f t="shared" si="1"/>
        <v>14.45</v>
      </c>
      <c r="O28" s="110">
        <f t="shared" si="2"/>
        <v>44.2</v>
      </c>
      <c r="P28" s="110">
        <f t="shared" si="3"/>
        <v>15</v>
      </c>
      <c r="Q28" s="111">
        <v>23</v>
      </c>
      <c r="R28" s="110">
        <f t="shared" si="4"/>
        <v>10.08</v>
      </c>
      <c r="S28" s="123"/>
      <c r="T28" s="110" t="s">
        <v>134</v>
      </c>
      <c r="U28" s="110">
        <v>14.65</v>
      </c>
      <c r="V28" s="110">
        <v>9.68</v>
      </c>
      <c r="W28" s="110">
        <f>MAX(P28,U28)</f>
        <v>15</v>
      </c>
      <c r="X28" s="110">
        <f t="shared" si="5"/>
        <v>9.68</v>
      </c>
      <c r="Y28" s="119">
        <f t="shared" si="6"/>
        <v>135.95045454545456</v>
      </c>
      <c r="Z28" s="82">
        <f t="shared" si="7"/>
        <v>7.7244576446281</v>
      </c>
    </row>
    <row r="29" spans="2:26" ht="20.25" customHeight="1" thickBot="1">
      <c r="B29" s="124">
        <v>26</v>
      </c>
      <c r="C29" s="125" t="s">
        <v>124</v>
      </c>
      <c r="D29" s="126"/>
      <c r="E29" s="127">
        <v>11.85</v>
      </c>
      <c r="F29" s="127">
        <v>13.21</v>
      </c>
      <c r="G29" s="127">
        <v>9.9</v>
      </c>
      <c r="H29" s="127">
        <v>12.61</v>
      </c>
      <c r="I29" s="127">
        <v>7.1</v>
      </c>
      <c r="J29" s="127">
        <v>15.19</v>
      </c>
      <c r="K29" s="127">
        <v>9.5</v>
      </c>
      <c r="L29" s="127">
        <v>14.28</v>
      </c>
      <c r="M29" s="128">
        <f t="shared" si="0"/>
        <v>38.35</v>
      </c>
      <c r="N29" s="128">
        <f t="shared" si="1"/>
        <v>7.1</v>
      </c>
      <c r="O29" s="128">
        <f t="shared" si="2"/>
        <v>31.25</v>
      </c>
      <c r="P29" s="128">
        <f t="shared" si="3"/>
        <v>11.85</v>
      </c>
      <c r="Q29" s="129">
        <v>26</v>
      </c>
      <c r="R29" s="128">
        <f t="shared" si="4"/>
        <v>12.61</v>
      </c>
      <c r="S29" s="130" t="s">
        <v>137</v>
      </c>
      <c r="T29" s="128" t="s">
        <v>135</v>
      </c>
      <c r="U29" s="128">
        <v>13.3</v>
      </c>
      <c r="V29" s="128">
        <v>12.57</v>
      </c>
      <c r="W29" s="128">
        <f>MAX(P29,U29)</f>
        <v>13.3</v>
      </c>
      <c r="X29" s="128">
        <f t="shared" si="5"/>
        <v>12.57</v>
      </c>
      <c r="Y29" s="131">
        <f t="shared" si="6"/>
        <v>104.69374701670645</v>
      </c>
      <c r="Z29" s="82">
        <f t="shared" si="7"/>
        <v>5.948508353221958</v>
      </c>
    </row>
    <row r="30" spans="2:26" ht="15.75" customHeight="1" thickTop="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7 I4:I57 G4:G57 E4:E57">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7 J4:J57 H4:H57 F4:F57">
      <formula1>$G$2</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324" sqref="B324:AF335"/>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44" t="s">
        <v>21</v>
      </c>
      <c r="D4" s="144"/>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45" t="s">
        <v>19</v>
      </c>
      <c r="M5" s="146"/>
      <c r="N5" s="147"/>
      <c r="O5" s="1"/>
      <c r="P5" s="8"/>
      <c r="Q5" s="40"/>
      <c r="R5" s="40"/>
      <c r="S5" s="10" t="s">
        <v>22</v>
      </c>
      <c r="T5"/>
      <c r="U5" s="24"/>
      <c r="V5" s="21"/>
      <c r="W5" s="22"/>
      <c r="X5" s="13"/>
      <c r="Y5" s="13"/>
      <c r="Z5" s="13"/>
      <c r="AA5" s="22"/>
      <c r="AB5" s="13"/>
      <c r="AC5" s="13"/>
      <c r="AD5" s="22"/>
      <c r="AE5" s="143"/>
      <c r="AF5" s="143"/>
      <c r="AG5" s="143"/>
      <c r="AH5" s="22"/>
      <c r="AI5" s="22"/>
      <c r="AJ5" s="13"/>
      <c r="AK5" s="13"/>
      <c r="AL5" s="26"/>
      <c r="AN5" s="24"/>
      <c r="AO5" s="21"/>
      <c r="AP5" s="22"/>
      <c r="AQ5" s="13"/>
      <c r="AR5" s="13"/>
      <c r="AS5" s="13"/>
      <c r="AT5" s="22"/>
      <c r="AU5" s="13"/>
      <c r="AV5" s="13"/>
      <c r="AW5" s="22"/>
      <c r="AX5" s="143"/>
      <c r="AY5" s="143"/>
      <c r="AZ5" s="143"/>
      <c r="BA5" s="22"/>
      <c r="BB5" s="22"/>
      <c r="BC5" s="13"/>
      <c r="BD5" s="13"/>
      <c r="BE5" s="26"/>
      <c r="BG5" s="24"/>
      <c r="BH5" s="21"/>
      <c r="BI5" s="22"/>
      <c r="BJ5" s="13"/>
      <c r="BK5" s="13"/>
      <c r="BL5" s="13"/>
      <c r="BM5" s="22"/>
      <c r="BN5" s="13"/>
      <c r="BO5" s="13"/>
      <c r="BP5" s="22"/>
      <c r="BQ5" s="143"/>
      <c r="BR5" s="143"/>
      <c r="BS5" s="143"/>
      <c r="BT5" s="22"/>
      <c r="BU5" s="22"/>
      <c r="BV5" s="13"/>
      <c r="BW5" s="13"/>
      <c r="BX5" s="26"/>
      <c r="BZ5" s="24"/>
      <c r="CA5" s="21"/>
      <c r="CB5" s="22"/>
      <c r="CC5" s="13"/>
      <c r="CD5" s="13"/>
      <c r="CE5" s="13"/>
      <c r="CF5" s="22"/>
      <c r="CG5" s="13"/>
      <c r="CH5" s="13"/>
      <c r="CI5" s="22"/>
      <c r="CJ5" s="143"/>
      <c r="CK5" s="143"/>
      <c r="CL5" s="143"/>
      <c r="CM5" s="22"/>
      <c r="CN5" s="22"/>
      <c r="CO5" s="13"/>
      <c r="CP5" s="13"/>
      <c r="CQ5" s="26"/>
      <c r="CS5" s="24"/>
      <c r="CT5" s="21"/>
      <c r="CU5" s="22"/>
      <c r="CV5" s="13"/>
      <c r="CW5" s="13"/>
      <c r="CX5" s="13"/>
      <c r="CY5" s="22"/>
      <c r="CZ5" s="13"/>
      <c r="DA5" s="13"/>
      <c r="DB5" s="22"/>
      <c r="DC5" s="143"/>
      <c r="DD5" s="143"/>
      <c r="DE5" s="143"/>
      <c r="DF5" s="22"/>
      <c r="DG5" s="22"/>
      <c r="DH5" s="13"/>
      <c r="DI5" s="13"/>
      <c r="DJ5" s="26"/>
      <c r="DL5" s="24"/>
      <c r="DM5" s="21"/>
      <c r="DN5" s="22"/>
      <c r="DO5" s="13"/>
      <c r="DP5" s="13"/>
      <c r="DQ5" s="13"/>
      <c r="DR5" s="22"/>
      <c r="DS5" s="13"/>
      <c r="DT5" s="13"/>
      <c r="DU5" s="22"/>
      <c r="DV5" s="143"/>
      <c r="DW5" s="143"/>
      <c r="DX5" s="143"/>
      <c r="DY5" s="22"/>
      <c r="DZ5" s="22"/>
      <c r="EA5" s="13"/>
      <c r="EB5" s="13"/>
      <c r="EC5" s="26"/>
      <c r="EE5" s="24"/>
      <c r="EF5" s="21"/>
      <c r="EG5" s="22"/>
      <c r="EH5" s="13"/>
      <c r="EI5" s="13"/>
      <c r="EJ5" s="13"/>
      <c r="EK5" s="22"/>
      <c r="EL5" s="13"/>
      <c r="EM5" s="13"/>
      <c r="EN5" s="22"/>
      <c r="EO5" s="143"/>
      <c r="EP5" s="143"/>
      <c r="EQ5" s="143"/>
      <c r="ER5" s="22"/>
      <c r="ES5" s="22"/>
      <c r="ET5" s="13"/>
      <c r="EU5" s="13"/>
      <c r="EV5" s="26"/>
      <c r="EX5" s="24"/>
      <c r="EY5" s="21"/>
      <c r="EZ5" s="22"/>
      <c r="FA5" s="13"/>
      <c r="FB5" s="13"/>
      <c r="FC5" s="13"/>
      <c r="FD5" s="22"/>
      <c r="FE5" s="13"/>
      <c r="FF5" s="13"/>
      <c r="FG5" s="22"/>
      <c r="FH5" s="143"/>
      <c r="FI5" s="143"/>
      <c r="FJ5" s="143"/>
      <c r="FK5" s="22"/>
      <c r="FL5" s="22"/>
      <c r="FM5" s="13"/>
      <c r="FN5" s="13"/>
      <c r="FO5" s="26"/>
      <c r="FQ5" s="24"/>
      <c r="FR5" s="21"/>
      <c r="FS5" s="22"/>
      <c r="FT5" s="13"/>
      <c r="FU5" s="13"/>
      <c r="FV5" s="13"/>
      <c r="FW5" s="22"/>
      <c r="FX5" s="13"/>
      <c r="FY5" s="13"/>
      <c r="FZ5" s="22"/>
      <c r="GA5" s="143"/>
      <c r="GB5" s="143"/>
      <c r="GC5" s="143"/>
      <c r="GD5" s="22"/>
      <c r="GE5" s="22"/>
      <c r="GF5" s="13"/>
      <c r="GG5" s="13"/>
      <c r="GH5" s="26"/>
      <c r="GJ5" s="24"/>
      <c r="GK5" s="21"/>
      <c r="GL5" s="22"/>
      <c r="GM5" s="13"/>
      <c r="GN5" s="13"/>
      <c r="GO5" s="13"/>
      <c r="GP5" s="22"/>
      <c r="GQ5" s="13"/>
      <c r="GR5" s="13"/>
      <c r="GS5" s="22"/>
      <c r="GT5" s="143"/>
      <c r="GU5" s="143"/>
      <c r="GV5" s="143"/>
      <c r="GW5" s="22"/>
      <c r="GX5" s="22"/>
      <c r="GY5" s="13"/>
      <c r="GZ5" s="13"/>
      <c r="HA5" s="26"/>
      <c r="HC5" s="24"/>
      <c r="HD5" s="21"/>
      <c r="HE5" s="22"/>
      <c r="HF5" s="13"/>
      <c r="HG5" s="13"/>
      <c r="HH5" s="13"/>
      <c r="HI5" s="22"/>
      <c r="HJ5" s="13"/>
      <c r="HK5" s="13"/>
      <c r="HL5" s="22"/>
      <c r="HM5" s="143"/>
      <c r="HN5" s="143"/>
      <c r="HO5" s="143"/>
      <c r="HP5" s="22"/>
      <c r="HQ5" s="22"/>
      <c r="HR5" s="13"/>
      <c r="HS5" s="13"/>
      <c r="HT5" s="26"/>
      <c r="HV5" s="24"/>
      <c r="HW5" s="21"/>
      <c r="HX5" s="22"/>
      <c r="HY5" s="13"/>
      <c r="HZ5" s="13"/>
      <c r="IA5" s="13"/>
      <c r="IB5" s="22"/>
      <c r="IC5" s="13"/>
      <c r="ID5" s="13"/>
      <c r="IE5" s="22"/>
      <c r="IF5" s="143"/>
      <c r="IG5" s="143"/>
      <c r="IH5" s="143"/>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44" t="s">
        <v>36</v>
      </c>
      <c r="D9" s="144"/>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45" t="s">
        <v>19</v>
      </c>
      <c r="M10" s="146"/>
      <c r="N10" s="147"/>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44" t="s">
        <v>37</v>
      </c>
      <c r="D19" s="144"/>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45" t="s">
        <v>19</v>
      </c>
      <c r="M20" s="146"/>
      <c r="N20" s="147"/>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44" t="s">
        <v>35</v>
      </c>
      <c r="D29" s="144"/>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45" t="s">
        <v>19</v>
      </c>
      <c r="M30" s="146"/>
      <c r="N30" s="147"/>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44" t="s">
        <v>38</v>
      </c>
      <c r="D49" s="144"/>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45" t="s">
        <v>19</v>
      </c>
      <c r="M50" s="146"/>
      <c r="N50" s="147"/>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44" t="s">
        <v>42</v>
      </c>
      <c r="D159" s="144"/>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45" t="s">
        <v>19</v>
      </c>
      <c r="M160" s="146"/>
      <c r="N160" s="147"/>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44" t="s">
        <v>43</v>
      </c>
      <c r="D269" s="144"/>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45" t="s">
        <v>19</v>
      </c>
      <c r="M270" s="146"/>
      <c r="N270" s="147"/>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44" t="s">
        <v>49</v>
      </c>
      <c r="D379" s="144"/>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45" t="s">
        <v>19</v>
      </c>
      <c r="M380" s="146"/>
      <c r="N380" s="147"/>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42"/>
      <c r="D718" s="142"/>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43"/>
      <c r="M719" s="143"/>
      <c r="N719" s="143"/>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42"/>
      <c r="D778" s="142"/>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43"/>
      <c r="M779" s="143"/>
      <c r="N779" s="143"/>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42"/>
      <c r="D838" s="142"/>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43"/>
      <c r="M839" s="143"/>
      <c r="N839" s="143"/>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42"/>
      <c r="D898" s="142"/>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43"/>
      <c r="M899" s="143"/>
      <c r="N899" s="143"/>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42"/>
      <c r="D958" s="142"/>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43"/>
      <c r="M959" s="143"/>
      <c r="N959" s="143"/>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42"/>
      <c r="D1018" s="142"/>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43"/>
      <c r="M1019" s="143"/>
      <c r="N1019" s="143"/>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94</v>
      </c>
      <c r="B1" s="18"/>
      <c r="C1" s="11">
        <v>17.45</v>
      </c>
      <c r="D1" s="11">
        <v>8.08</v>
      </c>
      <c r="E1" s="11">
        <v>18.3</v>
      </c>
      <c r="F1" s="11">
        <v>8.73</v>
      </c>
      <c r="G1" s="11">
        <v>20.3</v>
      </c>
      <c r="H1" s="11">
        <v>8.07</v>
      </c>
      <c r="I1" s="11">
        <v>18.55</v>
      </c>
      <c r="J1" s="11">
        <v>8.63</v>
      </c>
      <c r="K1" s="17">
        <f aca="true" t="shared" si="0" ref="K1:K26">IF(((SUM(C1:J1))*100)&lt;&gt;INT((SUM(C1:J1)*100)),"Too many dec places","")</f>
      </c>
    </row>
    <row r="2" spans="1:11" ht="15">
      <c r="A2" t="s">
        <v>84</v>
      </c>
      <c r="B2" s="15"/>
      <c r="C2" s="11">
        <v>21.2</v>
      </c>
      <c r="D2" s="11">
        <v>8.04</v>
      </c>
      <c r="E2" s="11">
        <v>18.55</v>
      </c>
      <c r="F2" s="11">
        <v>8.11</v>
      </c>
      <c r="G2" s="11">
        <v>20.8</v>
      </c>
      <c r="H2" s="11">
        <v>7.83</v>
      </c>
      <c r="I2" s="11">
        <v>19.6</v>
      </c>
      <c r="J2" s="11">
        <v>7.73</v>
      </c>
      <c r="K2" s="17">
        <f t="shared" si="0"/>
      </c>
    </row>
    <row r="3" spans="1:11" ht="15">
      <c r="A3" t="s">
        <v>76</v>
      </c>
      <c r="B3" s="15"/>
      <c r="C3" s="11">
        <v>19.55</v>
      </c>
      <c r="D3" s="11">
        <v>7.88</v>
      </c>
      <c r="E3" s="11">
        <v>18.35</v>
      </c>
      <c r="F3" s="11">
        <v>8.39</v>
      </c>
      <c r="G3" s="11">
        <v>19.3</v>
      </c>
      <c r="H3" s="11">
        <v>8.31</v>
      </c>
      <c r="I3" s="11">
        <v>18.45</v>
      </c>
      <c r="J3" s="11">
        <v>8.38</v>
      </c>
      <c r="K3" s="17">
        <f t="shared" si="0"/>
      </c>
    </row>
    <row r="4" spans="1:11" ht="15">
      <c r="A4" t="s">
        <v>64</v>
      </c>
      <c r="B4" s="15"/>
      <c r="C4" s="11">
        <v>20.05</v>
      </c>
      <c r="D4" s="11">
        <v>7.73</v>
      </c>
      <c r="E4" s="11">
        <v>19.05</v>
      </c>
      <c r="F4" s="11">
        <v>8.14</v>
      </c>
      <c r="G4" s="11">
        <v>19.35</v>
      </c>
      <c r="H4" s="11">
        <v>8.56</v>
      </c>
      <c r="I4" s="11">
        <v>17.6</v>
      </c>
      <c r="J4" s="11">
        <v>8.67</v>
      </c>
      <c r="K4" s="17">
        <f t="shared" si="0"/>
      </c>
    </row>
    <row r="5" spans="1:11" ht="15">
      <c r="A5" t="s">
        <v>98</v>
      </c>
      <c r="B5" s="15"/>
      <c r="C5" s="11">
        <v>16.3</v>
      </c>
      <c r="D5" s="11">
        <v>9.77</v>
      </c>
      <c r="E5" s="11">
        <v>11.1</v>
      </c>
      <c r="F5" s="11">
        <v>10.43</v>
      </c>
      <c r="G5" s="11">
        <v>16.25</v>
      </c>
      <c r="H5" s="11">
        <v>9.86</v>
      </c>
      <c r="I5" s="11">
        <v>7</v>
      </c>
      <c r="J5" s="11">
        <v>8.99</v>
      </c>
      <c r="K5" s="17">
        <f t="shared" si="0"/>
      </c>
    </row>
    <row r="6" spans="1:11" ht="15">
      <c r="A6" t="s">
        <v>90</v>
      </c>
      <c r="B6" s="15"/>
      <c r="C6" s="11">
        <v>18.3</v>
      </c>
      <c r="D6" s="11">
        <v>8.41</v>
      </c>
      <c r="E6" s="11">
        <v>17.4</v>
      </c>
      <c r="F6" s="11">
        <v>8.9</v>
      </c>
      <c r="G6" s="11">
        <v>18.15</v>
      </c>
      <c r="H6" s="11">
        <v>8.59</v>
      </c>
      <c r="I6" s="11">
        <v>16.75</v>
      </c>
      <c r="J6" s="11">
        <v>9</v>
      </c>
      <c r="K6" s="17">
        <f t="shared" si="0"/>
      </c>
    </row>
    <row r="7" spans="1:11" ht="15">
      <c r="A7" t="s">
        <v>89</v>
      </c>
      <c r="B7" s="15"/>
      <c r="C7" s="11">
        <v>16.2</v>
      </c>
      <c r="D7" s="11">
        <v>8.07</v>
      </c>
      <c r="E7" s="11">
        <v>15.85</v>
      </c>
      <c r="F7" s="11">
        <v>9.6</v>
      </c>
      <c r="G7" s="11">
        <v>16.4</v>
      </c>
      <c r="H7" s="11">
        <v>8.98</v>
      </c>
      <c r="I7" s="11">
        <v>15.6</v>
      </c>
      <c r="J7" s="11">
        <v>9.13</v>
      </c>
      <c r="K7" s="17">
        <f t="shared" si="0"/>
      </c>
    </row>
    <row r="8" spans="1:11" ht="15">
      <c r="A8" t="s">
        <v>61</v>
      </c>
      <c r="B8" s="15"/>
      <c r="C8" s="11">
        <v>17.25</v>
      </c>
      <c r="D8" s="11">
        <v>9.95</v>
      </c>
      <c r="E8" s="11">
        <v>17.65</v>
      </c>
      <c r="F8" s="11">
        <v>9.16</v>
      </c>
      <c r="G8" s="11">
        <v>16.8</v>
      </c>
      <c r="H8" s="11">
        <v>9.33</v>
      </c>
      <c r="I8" s="11">
        <v>4.65</v>
      </c>
      <c r="J8" s="11">
        <v>9.87</v>
      </c>
      <c r="K8" s="17">
        <f t="shared" si="0"/>
      </c>
    </row>
    <row r="9" spans="1:11" ht="15">
      <c r="A9" t="s">
        <v>97</v>
      </c>
      <c r="B9" s="15"/>
      <c r="C9" s="11">
        <v>19.7</v>
      </c>
      <c r="D9" s="11">
        <v>8.28</v>
      </c>
      <c r="E9" s="11">
        <v>16.65</v>
      </c>
      <c r="F9" s="11">
        <v>9.14</v>
      </c>
      <c r="G9" s="11">
        <v>18.5</v>
      </c>
      <c r="H9" s="11">
        <v>8.88</v>
      </c>
      <c r="I9" s="11">
        <v>12.25</v>
      </c>
      <c r="J9" s="11">
        <v>9.61</v>
      </c>
      <c r="K9" s="17">
        <f t="shared" si="0"/>
      </c>
    </row>
    <row r="10" spans="1:11" ht="15">
      <c r="A10" t="s">
        <v>91</v>
      </c>
      <c r="B10" s="15"/>
      <c r="C10" s="11">
        <v>16.9</v>
      </c>
      <c r="D10" s="11">
        <v>8.58</v>
      </c>
      <c r="E10" s="11">
        <v>15.9</v>
      </c>
      <c r="F10" s="11">
        <v>9.85</v>
      </c>
      <c r="G10" s="11">
        <v>16.55</v>
      </c>
      <c r="H10" s="11">
        <v>8.89</v>
      </c>
      <c r="I10" s="11">
        <v>15.05</v>
      </c>
      <c r="J10" s="11">
        <v>9.41</v>
      </c>
      <c r="K10" s="17">
        <f t="shared" si="0"/>
      </c>
    </row>
    <row r="11" spans="1:11" ht="15">
      <c r="A11" t="s">
        <v>95</v>
      </c>
      <c r="B11" s="15"/>
      <c r="C11" s="11">
        <v>15</v>
      </c>
      <c r="D11" s="11">
        <v>10.2</v>
      </c>
      <c r="E11" s="11">
        <v>14.5</v>
      </c>
      <c r="F11" s="11">
        <v>10.69</v>
      </c>
      <c r="G11" s="11">
        <v>14.45</v>
      </c>
      <c r="H11" s="11">
        <v>10.27</v>
      </c>
      <c r="I11" s="11">
        <v>14.7</v>
      </c>
      <c r="J11" s="11">
        <v>10.08</v>
      </c>
      <c r="K11" s="17">
        <f t="shared" si="0"/>
      </c>
    </row>
    <row r="12" spans="1:11" ht="15">
      <c r="A12" t="s">
        <v>92</v>
      </c>
      <c r="B12" s="15"/>
      <c r="C12" s="11">
        <v>12.8</v>
      </c>
      <c r="D12" s="11">
        <v>10.66</v>
      </c>
      <c r="E12" s="11">
        <v>12.65</v>
      </c>
      <c r="F12" s="11">
        <v>10.94</v>
      </c>
      <c r="G12" s="11">
        <v>12.4</v>
      </c>
      <c r="H12" s="11">
        <v>10.83</v>
      </c>
      <c r="I12" s="11">
        <v>14.25</v>
      </c>
      <c r="J12" s="11">
        <v>9.29</v>
      </c>
      <c r="K12" s="17">
        <f t="shared" si="0"/>
      </c>
    </row>
    <row r="13" spans="1:11" ht="15">
      <c r="A13" t="s">
        <v>63</v>
      </c>
      <c r="B13" s="15"/>
      <c r="C13" s="11">
        <v>17.4</v>
      </c>
      <c r="D13" s="11">
        <v>7.72</v>
      </c>
      <c r="E13" s="11">
        <v>16.7</v>
      </c>
      <c r="F13" s="11">
        <v>9.01</v>
      </c>
      <c r="G13" s="11">
        <v>19.75</v>
      </c>
      <c r="H13" s="11">
        <v>8.18</v>
      </c>
      <c r="I13" s="11">
        <v>18.4</v>
      </c>
      <c r="J13" s="11">
        <v>8.52</v>
      </c>
      <c r="K13" s="17">
        <f t="shared" si="0"/>
      </c>
    </row>
    <row r="14" spans="1:11" ht="15">
      <c r="A14" t="s">
        <v>79</v>
      </c>
      <c r="B14" s="15"/>
      <c r="C14" s="11">
        <v>20.7</v>
      </c>
      <c r="D14" s="11">
        <v>8.28</v>
      </c>
      <c r="E14" s="11">
        <v>19.5</v>
      </c>
      <c r="F14" s="11">
        <v>8.1</v>
      </c>
      <c r="G14" s="11">
        <v>19.75</v>
      </c>
      <c r="H14" s="11">
        <v>8.19</v>
      </c>
      <c r="I14" s="11">
        <v>18.8</v>
      </c>
      <c r="J14" s="11">
        <v>8.47</v>
      </c>
      <c r="K14" s="17">
        <f t="shared" si="0"/>
      </c>
    </row>
    <row r="15" spans="1:11" ht="15">
      <c r="A15" t="s">
        <v>86</v>
      </c>
      <c r="B15" s="15"/>
      <c r="C15" s="11">
        <v>20.1</v>
      </c>
      <c r="D15" s="11">
        <v>7.62</v>
      </c>
      <c r="E15" s="11">
        <v>19.05</v>
      </c>
      <c r="F15" s="11">
        <v>7.85</v>
      </c>
      <c r="G15" s="11">
        <v>20.4</v>
      </c>
      <c r="H15" s="11">
        <v>7.71</v>
      </c>
      <c r="I15" s="11">
        <v>18.6</v>
      </c>
      <c r="J15" s="11">
        <v>7.8</v>
      </c>
      <c r="K15" s="17">
        <f t="shared" si="0"/>
      </c>
    </row>
    <row r="16" spans="1:11" ht="15">
      <c r="A16" t="s">
        <v>71</v>
      </c>
      <c r="B16" s="15"/>
      <c r="C16" s="11">
        <v>18.25</v>
      </c>
      <c r="D16" s="11">
        <v>8.44</v>
      </c>
      <c r="E16" s="11">
        <v>16.2</v>
      </c>
      <c r="F16" s="11">
        <v>9.21</v>
      </c>
      <c r="G16" s="11">
        <v>17.85</v>
      </c>
      <c r="H16" s="11">
        <v>8.1</v>
      </c>
      <c r="I16" s="11">
        <v>16.5</v>
      </c>
      <c r="J16" s="11">
        <v>8.56</v>
      </c>
      <c r="K16" s="17">
        <f t="shared" si="0"/>
      </c>
    </row>
    <row r="17" spans="1:11" ht="15">
      <c r="A17" t="s">
        <v>96</v>
      </c>
      <c r="B17" s="15"/>
      <c r="C17" s="11">
        <v>11.85</v>
      </c>
      <c r="D17" s="11">
        <v>13.21</v>
      </c>
      <c r="E17" s="11">
        <v>9.9</v>
      </c>
      <c r="F17" s="11">
        <v>12.61</v>
      </c>
      <c r="G17" s="11">
        <v>7.1</v>
      </c>
      <c r="H17" s="11">
        <v>15.19</v>
      </c>
      <c r="I17" s="11">
        <v>9.5</v>
      </c>
      <c r="J17" s="11">
        <v>14.28</v>
      </c>
      <c r="K17" s="17">
        <f t="shared" si="0"/>
      </c>
    </row>
    <row r="18" spans="1:11" ht="15">
      <c r="A18" t="s">
        <v>72</v>
      </c>
      <c r="B18" s="15"/>
      <c r="C18" s="11">
        <v>16.8</v>
      </c>
      <c r="D18" s="11">
        <v>8.46</v>
      </c>
      <c r="E18" s="11">
        <v>16.25</v>
      </c>
      <c r="F18" s="11">
        <v>8.93</v>
      </c>
      <c r="G18" s="11">
        <v>19.15</v>
      </c>
      <c r="H18" s="11">
        <v>8.67</v>
      </c>
      <c r="I18" s="11">
        <v>19.4</v>
      </c>
      <c r="J18" s="11">
        <v>8.35</v>
      </c>
      <c r="K18" s="17">
        <f t="shared" si="0"/>
      </c>
    </row>
    <row r="19" spans="1:11" ht="15">
      <c r="A19" t="s">
        <v>88</v>
      </c>
      <c r="B19" s="15"/>
      <c r="C19" s="11">
        <v>14.75</v>
      </c>
      <c r="D19" s="11">
        <v>9.21</v>
      </c>
      <c r="E19" s="11">
        <v>13.4</v>
      </c>
      <c r="F19" s="11">
        <v>10</v>
      </c>
      <c r="G19" s="11">
        <v>14.2</v>
      </c>
      <c r="H19" s="11">
        <v>8.94</v>
      </c>
      <c r="I19" s="11">
        <v>15.4</v>
      </c>
      <c r="J19" s="11">
        <v>9.76</v>
      </c>
      <c r="K19" s="17">
        <f t="shared" si="0"/>
      </c>
    </row>
    <row r="20" spans="1:11" ht="15">
      <c r="A20" t="s">
        <v>93</v>
      </c>
      <c r="B20" s="15"/>
      <c r="C20" s="11">
        <v>16.65</v>
      </c>
      <c r="D20" s="11">
        <v>9.2</v>
      </c>
      <c r="E20" s="11">
        <v>13.7</v>
      </c>
      <c r="F20" s="11">
        <v>10.17</v>
      </c>
      <c r="G20" s="11">
        <v>15.5</v>
      </c>
      <c r="H20" s="11">
        <v>7.73</v>
      </c>
      <c r="I20" s="11">
        <v>15.05</v>
      </c>
      <c r="J20" s="11">
        <v>9.45</v>
      </c>
      <c r="K20" s="17">
        <f t="shared" si="0"/>
      </c>
    </row>
    <row r="21" spans="1:11" ht="15">
      <c r="A21" t="s">
        <v>68</v>
      </c>
      <c r="B21" s="15"/>
      <c r="C21" s="11">
        <v>19.45</v>
      </c>
      <c r="D21" s="11">
        <v>8.12</v>
      </c>
      <c r="E21" s="11">
        <v>18.35</v>
      </c>
      <c r="F21" s="11">
        <v>8.55</v>
      </c>
      <c r="G21" s="11">
        <v>18.9</v>
      </c>
      <c r="H21" s="11">
        <v>7.89</v>
      </c>
      <c r="I21" s="11">
        <v>17.95</v>
      </c>
      <c r="J21" s="11">
        <v>8.95</v>
      </c>
      <c r="K21" s="17">
        <f t="shared" si="0"/>
      </c>
    </row>
    <row r="22" spans="1:11" ht="15">
      <c r="A22" t="s">
        <v>87</v>
      </c>
      <c r="B22" s="15"/>
      <c r="C22" s="11">
        <v>15.75</v>
      </c>
      <c r="D22" s="11">
        <v>9.87</v>
      </c>
      <c r="E22" s="11">
        <v>15</v>
      </c>
      <c r="F22" s="11">
        <v>10.33</v>
      </c>
      <c r="G22" s="11">
        <v>15.7</v>
      </c>
      <c r="H22" s="11">
        <v>10.12</v>
      </c>
      <c r="I22" s="11">
        <v>14.25</v>
      </c>
      <c r="J22" s="11">
        <v>10.84</v>
      </c>
      <c r="K22" s="17">
        <f t="shared" si="0"/>
      </c>
    </row>
    <row r="23" spans="1:11" ht="15">
      <c r="A23" t="s">
        <v>65</v>
      </c>
      <c r="B23" s="15"/>
      <c r="C23" s="11">
        <v>17.75</v>
      </c>
      <c r="D23" s="11">
        <v>9.3</v>
      </c>
      <c r="E23" s="11">
        <v>18.4</v>
      </c>
      <c r="F23" s="11">
        <v>8.82</v>
      </c>
      <c r="G23" s="11">
        <v>18.4</v>
      </c>
      <c r="H23" s="11">
        <v>9.11</v>
      </c>
      <c r="I23" s="11">
        <v>17.7</v>
      </c>
      <c r="J23" s="11">
        <v>9.37</v>
      </c>
      <c r="K23" s="17">
        <f t="shared" si="0"/>
      </c>
    </row>
    <row r="24" spans="1:11" ht="15">
      <c r="A24" t="s">
        <v>74</v>
      </c>
      <c r="B24" s="15"/>
      <c r="C24" s="11">
        <v>18.6</v>
      </c>
      <c r="D24" s="11">
        <v>8.03</v>
      </c>
      <c r="E24" s="11">
        <v>16.6</v>
      </c>
      <c r="F24" s="11">
        <v>8.43</v>
      </c>
      <c r="G24" s="11">
        <v>19.7</v>
      </c>
      <c r="H24" s="11">
        <v>8.55</v>
      </c>
      <c r="I24" s="11">
        <v>15.8</v>
      </c>
      <c r="J24" s="11">
        <v>8.9</v>
      </c>
      <c r="K24" s="17">
        <f t="shared" si="0"/>
      </c>
    </row>
    <row r="25" spans="1:11" ht="15">
      <c r="A25" t="s">
        <v>85</v>
      </c>
      <c r="B25" s="15"/>
      <c r="C25" s="11">
        <v>19.3</v>
      </c>
      <c r="D25" s="11">
        <v>8.48</v>
      </c>
      <c r="E25" s="11">
        <v>18.95</v>
      </c>
      <c r="F25" s="11">
        <v>8.66</v>
      </c>
      <c r="G25" s="11">
        <v>19.7</v>
      </c>
      <c r="H25" s="11">
        <v>8.64</v>
      </c>
      <c r="I25" s="11">
        <v>17.5</v>
      </c>
      <c r="J25" s="11">
        <v>8.72</v>
      </c>
      <c r="K25" s="17">
        <f t="shared" si="0"/>
      </c>
    </row>
    <row r="26" spans="1:11" ht="15">
      <c r="A26" t="s">
        <v>70</v>
      </c>
      <c r="B26" s="15"/>
      <c r="C26" s="11">
        <v>19.8</v>
      </c>
      <c r="D26" s="11">
        <v>8.32</v>
      </c>
      <c r="E26" s="11">
        <v>18.45</v>
      </c>
      <c r="F26" s="11">
        <v>8.98</v>
      </c>
      <c r="G26" s="11">
        <v>18.35</v>
      </c>
      <c r="H26" s="11">
        <v>8.78</v>
      </c>
      <c r="I26" s="11">
        <v>19.05</v>
      </c>
      <c r="J26" s="11">
        <v>8.43</v>
      </c>
      <c r="K26" s="17">
        <f t="shared" si="0"/>
      </c>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30"/>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109.6667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7" t="s">
        <v>28</v>
      </c>
      <c r="E1" s="137"/>
      <c r="F1" s="31"/>
      <c r="G1" s="137" t="s">
        <v>29</v>
      </c>
      <c r="H1" s="137"/>
    </row>
    <row r="2" spans="4:18" ht="12.75">
      <c r="D2" s="31" t="s">
        <v>30</v>
      </c>
      <c r="E2" s="31" t="s">
        <v>31</v>
      </c>
      <c r="F2" s="31"/>
      <c r="G2" s="31" t="s">
        <v>30</v>
      </c>
      <c r="H2" s="31" t="s">
        <v>31</v>
      </c>
      <c r="R2"/>
    </row>
    <row r="3" spans="4:8" ht="12.75">
      <c r="D3" s="11">
        <v>1</v>
      </c>
      <c r="E3" s="11">
        <v>50</v>
      </c>
      <c r="G3" s="11">
        <v>1</v>
      </c>
      <c r="H3" s="11">
        <v>25</v>
      </c>
    </row>
    <row r="4" spans="2:17" ht="18" customHeight="1">
      <c r="B4" s="33">
        <v>26</v>
      </c>
      <c r="C4" s="33" t="s">
        <v>39</v>
      </c>
      <c r="D4" s="41"/>
      <c r="E4" s="42"/>
      <c r="F4" s="43"/>
      <c r="G4" s="41"/>
      <c r="H4" s="43"/>
      <c r="I4" s="41"/>
      <c r="J4" s="44"/>
      <c r="K4" s="41"/>
      <c r="L4" s="43"/>
      <c r="M4" s="41"/>
      <c r="N4" s="44"/>
      <c r="O4" s="41"/>
      <c r="P4" s="43"/>
      <c r="Q4" s="41"/>
    </row>
    <row r="5" spans="1:18" ht="12.75">
      <c r="A5" s="29" t="s">
        <v>27</v>
      </c>
      <c r="B5" s="29" t="s">
        <v>20</v>
      </c>
      <c r="C5" s="138"/>
      <c r="D5" s="139"/>
      <c r="E5" s="140"/>
      <c r="G5" s="141"/>
      <c r="H5" s="139"/>
      <c r="I5" s="140"/>
      <c r="K5" s="135"/>
      <c r="L5" s="104"/>
      <c r="M5" s="136"/>
      <c r="O5" s="132" t="s">
        <v>19</v>
      </c>
      <c r="P5" s="133"/>
      <c r="Q5" s="134"/>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32">IF(MIN(D7,E7,H7,I7,L7:M7,P7,Q7)&gt;=0.01,"OK","")</f>
        <v>OK</v>
      </c>
      <c r="B7" s="21">
        <v>1</v>
      </c>
      <c r="C7" t="s">
        <v>85</v>
      </c>
      <c r="D7" s="11">
        <v>19.3</v>
      </c>
      <c r="E7" s="11">
        <v>8.48</v>
      </c>
      <c r="F7" s="13"/>
      <c r="G7" t="s">
        <v>76</v>
      </c>
      <c r="H7" s="11">
        <v>18.35</v>
      </c>
      <c r="I7" s="11">
        <v>8.39</v>
      </c>
      <c r="J7" s="22"/>
      <c r="K7" t="s">
        <v>86</v>
      </c>
      <c r="L7" s="11">
        <v>20.4</v>
      </c>
      <c r="M7" s="11">
        <v>7.71</v>
      </c>
      <c r="N7" s="22"/>
      <c r="O7" t="s">
        <v>96</v>
      </c>
      <c r="P7" s="11">
        <v>9.5</v>
      </c>
      <c r="Q7" s="11">
        <v>14.28</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96</v>
      </c>
      <c r="D8" s="11">
        <v>11.85</v>
      </c>
      <c r="E8" s="11">
        <v>13.21</v>
      </c>
      <c r="F8" s="13"/>
      <c r="G8" t="s">
        <v>85</v>
      </c>
      <c r="H8" s="11">
        <v>18.95</v>
      </c>
      <c r="I8" s="11">
        <v>8.66</v>
      </c>
      <c r="J8" s="22"/>
      <c r="K8" t="s">
        <v>76</v>
      </c>
      <c r="L8" s="11">
        <v>19.3</v>
      </c>
      <c r="M8" s="11">
        <v>8.31</v>
      </c>
      <c r="N8" s="22"/>
      <c r="O8" t="s">
        <v>86</v>
      </c>
      <c r="P8" s="11">
        <v>18.6</v>
      </c>
      <c r="Q8" s="11">
        <v>7.8</v>
      </c>
      <c r="R8" s="17">
        <f aca="true" t="shared" si="1" ref="R8:R20">IF(((SUM(D8:Q8))*100)&lt;&gt;INT((SUM(D8:Q8)*100)),"Too many dec places","")</f>
      </c>
      <c r="S8" s="20"/>
      <c r="T8" s="20"/>
      <c r="U8" s="20"/>
      <c r="V8" s="20"/>
      <c r="W8" s="20"/>
      <c r="X8" s="20"/>
      <c r="Y8" s="20"/>
      <c r="Z8" s="20"/>
      <c r="AA8" s="20"/>
      <c r="AB8" s="20"/>
      <c r="AC8" s="20"/>
      <c r="AD8" s="20"/>
      <c r="AE8" s="20"/>
    </row>
    <row r="9" spans="1:31" ht="12.75">
      <c r="A9" s="3" t="str">
        <f t="shared" si="0"/>
        <v>OK</v>
      </c>
      <c r="B9" s="21">
        <v>3</v>
      </c>
      <c r="C9" t="s">
        <v>94</v>
      </c>
      <c r="D9" s="11">
        <v>17.45</v>
      </c>
      <c r="E9" s="11">
        <v>8.08</v>
      </c>
      <c r="F9" s="13"/>
      <c r="G9" t="s">
        <v>72</v>
      </c>
      <c r="H9" s="11">
        <v>16.25</v>
      </c>
      <c r="I9" s="11">
        <v>8.93</v>
      </c>
      <c r="J9" s="22"/>
      <c r="K9" t="s">
        <v>71</v>
      </c>
      <c r="L9" s="11">
        <v>17.85</v>
      </c>
      <c r="M9" s="11">
        <v>8.1</v>
      </c>
      <c r="N9" s="22"/>
      <c r="O9" t="s">
        <v>90</v>
      </c>
      <c r="P9" s="11">
        <v>16.75</v>
      </c>
      <c r="Q9" s="11">
        <v>9</v>
      </c>
      <c r="R9" s="17">
        <f t="shared" si="1"/>
      </c>
      <c r="S9" s="20"/>
      <c r="T9" s="20"/>
      <c r="U9" s="20"/>
      <c r="V9" s="20"/>
      <c r="W9" s="20"/>
      <c r="X9" s="20"/>
      <c r="Y9" s="20"/>
      <c r="Z9" s="20"/>
      <c r="AA9" s="20"/>
      <c r="AB9" s="20"/>
      <c r="AC9" s="20"/>
      <c r="AD9" s="20"/>
      <c r="AE9" s="20"/>
    </row>
    <row r="10" spans="1:31" ht="12.75">
      <c r="A10" s="3" t="str">
        <f t="shared" si="0"/>
        <v>OK</v>
      </c>
      <c r="B10" s="21">
        <v>4</v>
      </c>
      <c r="C10" t="s">
        <v>90</v>
      </c>
      <c r="D10" s="11">
        <v>18.3</v>
      </c>
      <c r="E10" s="11">
        <v>8.41</v>
      </c>
      <c r="F10" s="13"/>
      <c r="G10" t="s">
        <v>94</v>
      </c>
      <c r="H10" s="11">
        <v>18.3</v>
      </c>
      <c r="I10" s="11">
        <v>8.73</v>
      </c>
      <c r="J10" s="22"/>
      <c r="K10" t="s">
        <v>72</v>
      </c>
      <c r="L10" s="11">
        <v>19.15</v>
      </c>
      <c r="M10" s="11">
        <v>8.67</v>
      </c>
      <c r="N10" s="22"/>
      <c r="O10" t="s">
        <v>71</v>
      </c>
      <c r="P10" s="11">
        <v>16.5</v>
      </c>
      <c r="Q10" s="11">
        <v>8.56</v>
      </c>
      <c r="R10" s="17">
        <f t="shared" si="1"/>
      </c>
      <c r="S10" s="20"/>
      <c r="T10" s="20"/>
      <c r="U10" s="20"/>
      <c r="V10" s="20"/>
      <c r="W10" s="20"/>
      <c r="X10" s="20"/>
      <c r="Y10" s="20"/>
      <c r="Z10" s="20"/>
      <c r="AA10" s="20"/>
      <c r="AB10" s="20"/>
      <c r="AC10" s="20"/>
      <c r="AD10" s="20"/>
      <c r="AE10" s="20"/>
    </row>
    <row r="11" spans="1:37" ht="12.75">
      <c r="A11" s="3" t="str">
        <f t="shared" si="0"/>
        <v>OK</v>
      </c>
      <c r="B11" s="21">
        <v>5</v>
      </c>
      <c r="C11" t="s">
        <v>64</v>
      </c>
      <c r="D11" s="11">
        <v>20.05</v>
      </c>
      <c r="E11" s="11">
        <v>7.73</v>
      </c>
      <c r="F11" s="13"/>
      <c r="G11" t="s">
        <v>79</v>
      </c>
      <c r="H11" s="11">
        <v>19.5</v>
      </c>
      <c r="I11" s="11">
        <v>8.1</v>
      </c>
      <c r="J11" s="22"/>
      <c r="K11" t="s">
        <v>91</v>
      </c>
      <c r="L11" s="11">
        <v>16.55</v>
      </c>
      <c r="M11" s="11">
        <v>8.89</v>
      </c>
      <c r="N11" s="22"/>
      <c r="O11" t="s">
        <v>89</v>
      </c>
      <c r="P11" s="11">
        <v>15.6</v>
      </c>
      <c r="Q11" s="11">
        <v>9.13</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89</v>
      </c>
      <c r="D12" s="11">
        <v>16.2</v>
      </c>
      <c r="E12" s="11">
        <v>8.07</v>
      </c>
      <c r="F12" s="13"/>
      <c r="G12" t="s">
        <v>64</v>
      </c>
      <c r="H12" s="11">
        <v>19.05</v>
      </c>
      <c r="I12" s="11">
        <v>8.14</v>
      </c>
      <c r="J12" s="22"/>
      <c r="K12" t="s">
        <v>79</v>
      </c>
      <c r="L12" s="11">
        <v>19.75</v>
      </c>
      <c r="M12" s="11">
        <v>8.19</v>
      </c>
      <c r="N12" s="22"/>
      <c r="O12" t="s">
        <v>91</v>
      </c>
      <c r="P12" s="11">
        <v>15.05</v>
      </c>
      <c r="Q12" s="11">
        <v>9.41</v>
      </c>
      <c r="R12" s="17">
        <f t="shared" si="1"/>
      </c>
      <c r="S12" s="20"/>
      <c r="T12" s="20"/>
      <c r="U12" s="20"/>
      <c r="V12" s="20"/>
      <c r="W12" s="20"/>
      <c r="X12" s="20"/>
      <c r="Y12" s="20"/>
      <c r="Z12" s="20"/>
      <c r="AA12" s="20"/>
      <c r="AB12" s="20"/>
      <c r="AC12" s="20"/>
      <c r="AD12" s="20"/>
      <c r="AE12" s="20"/>
    </row>
    <row r="13" spans="1:31" ht="12.75">
      <c r="A13" s="3" t="str">
        <f t="shared" si="0"/>
        <v>OK</v>
      </c>
      <c r="B13" s="21">
        <v>7</v>
      </c>
      <c r="C13" t="s">
        <v>92</v>
      </c>
      <c r="D13" s="11">
        <v>12.8</v>
      </c>
      <c r="E13" s="11">
        <v>10.66</v>
      </c>
      <c r="F13" s="13"/>
      <c r="G13" t="s">
        <v>88</v>
      </c>
      <c r="H13" s="11">
        <v>13.4</v>
      </c>
      <c r="I13" s="11">
        <v>10</v>
      </c>
      <c r="J13" s="22"/>
      <c r="K13" t="s">
        <v>61</v>
      </c>
      <c r="L13" s="11">
        <v>16.8</v>
      </c>
      <c r="M13" s="11">
        <v>9.33</v>
      </c>
      <c r="N13" s="22"/>
      <c r="O13" t="s">
        <v>65</v>
      </c>
      <c r="P13" s="11">
        <v>17.7</v>
      </c>
      <c r="Q13" s="11">
        <v>9.37</v>
      </c>
      <c r="R13" s="17">
        <f t="shared" si="1"/>
      </c>
      <c r="S13" s="20"/>
      <c r="T13" s="20"/>
      <c r="U13" s="20"/>
      <c r="V13" s="20"/>
      <c r="W13" s="20"/>
      <c r="X13" s="20"/>
      <c r="Y13" s="20"/>
      <c r="Z13" s="20"/>
      <c r="AA13" s="20"/>
      <c r="AB13" s="20"/>
      <c r="AC13" s="20"/>
      <c r="AD13" s="20"/>
      <c r="AE13" s="20"/>
    </row>
    <row r="14" spans="1:31" ht="12.75">
      <c r="A14" s="3" t="str">
        <f t="shared" si="0"/>
        <v>OK</v>
      </c>
      <c r="B14" s="21">
        <v>8</v>
      </c>
      <c r="C14" t="s">
        <v>65</v>
      </c>
      <c r="D14" s="11">
        <v>17.75</v>
      </c>
      <c r="E14" s="11">
        <v>9.3</v>
      </c>
      <c r="F14" s="13"/>
      <c r="G14" t="s">
        <v>92</v>
      </c>
      <c r="H14" s="11">
        <v>12.65</v>
      </c>
      <c r="I14" s="11">
        <v>10.94</v>
      </c>
      <c r="J14" s="22"/>
      <c r="K14" t="s">
        <v>88</v>
      </c>
      <c r="L14" s="11">
        <v>14.2</v>
      </c>
      <c r="M14" s="11">
        <v>8.94</v>
      </c>
      <c r="N14" s="22"/>
      <c r="O14" t="s">
        <v>61</v>
      </c>
      <c r="P14" s="11">
        <v>4.65</v>
      </c>
      <c r="Q14" s="11">
        <v>9.87</v>
      </c>
      <c r="R14" s="17">
        <f t="shared" si="1"/>
      </c>
      <c r="S14" s="20"/>
      <c r="T14" s="20"/>
      <c r="U14" s="20"/>
      <c r="V14" s="20"/>
      <c r="W14" s="20"/>
      <c r="X14" s="20"/>
      <c r="Y14" s="20"/>
      <c r="Z14" s="20"/>
      <c r="AA14" s="20"/>
      <c r="AB14" s="20"/>
      <c r="AC14" s="20"/>
      <c r="AD14" s="20"/>
      <c r="AE14" s="20"/>
    </row>
    <row r="15" spans="1:31" ht="12.75">
      <c r="A15" s="3" t="str">
        <f t="shared" si="0"/>
        <v>OK</v>
      </c>
      <c r="B15" s="21">
        <v>9</v>
      </c>
      <c r="C15" t="s">
        <v>87</v>
      </c>
      <c r="D15" s="11">
        <v>15.75</v>
      </c>
      <c r="E15" s="11">
        <v>9.87</v>
      </c>
      <c r="F15" s="13"/>
      <c r="G15" t="s">
        <v>70</v>
      </c>
      <c r="H15" s="11">
        <v>18.45</v>
      </c>
      <c r="I15" s="11">
        <v>8.98</v>
      </c>
      <c r="J15" s="22"/>
      <c r="K15" t="s">
        <v>85</v>
      </c>
      <c r="L15" s="11">
        <v>19.7</v>
      </c>
      <c r="M15" s="11">
        <v>8.64</v>
      </c>
      <c r="N15" s="22"/>
      <c r="O15" t="s">
        <v>76</v>
      </c>
      <c r="P15" s="11">
        <v>18.45</v>
      </c>
      <c r="Q15" s="11">
        <v>8.38</v>
      </c>
      <c r="R15" s="17">
        <f t="shared" si="1"/>
      </c>
      <c r="S15" s="20"/>
      <c r="T15" s="20"/>
      <c r="U15" s="20"/>
      <c r="V15" s="20"/>
      <c r="W15" s="20"/>
      <c r="X15" s="20"/>
      <c r="Y15" s="20"/>
      <c r="Z15" s="20"/>
      <c r="AA15" s="20"/>
      <c r="AB15" s="20"/>
      <c r="AC15" s="20"/>
      <c r="AD15" s="20"/>
      <c r="AE15" s="20"/>
    </row>
    <row r="16" spans="1:31" ht="12.75">
      <c r="A16" s="3" t="str">
        <f t="shared" si="0"/>
        <v>OK</v>
      </c>
      <c r="B16" s="21">
        <v>10</v>
      </c>
      <c r="C16" t="s">
        <v>76</v>
      </c>
      <c r="D16" s="11">
        <v>19.55</v>
      </c>
      <c r="E16" s="11">
        <v>7.88</v>
      </c>
      <c r="F16" s="13"/>
      <c r="G16" t="s">
        <v>87</v>
      </c>
      <c r="H16" s="11">
        <v>15</v>
      </c>
      <c r="I16" s="11">
        <v>10.33</v>
      </c>
      <c r="J16" s="22"/>
      <c r="K16" t="s">
        <v>70</v>
      </c>
      <c r="L16" s="11">
        <v>18.35</v>
      </c>
      <c r="M16" s="11">
        <v>8.78</v>
      </c>
      <c r="N16" s="22"/>
      <c r="O16" t="s">
        <v>85</v>
      </c>
      <c r="P16" s="11">
        <v>17.5</v>
      </c>
      <c r="Q16" s="11">
        <v>8.72</v>
      </c>
      <c r="R16" s="17">
        <f t="shared" si="1"/>
      </c>
      <c r="S16" s="20"/>
      <c r="T16" s="20"/>
      <c r="U16" s="20"/>
      <c r="V16" s="20"/>
      <c r="W16" s="20"/>
      <c r="X16" s="20"/>
      <c r="Y16" s="20"/>
      <c r="Z16" s="20"/>
      <c r="AA16" s="20"/>
      <c r="AB16" s="20"/>
      <c r="AC16" s="20"/>
      <c r="AD16" s="20"/>
      <c r="AE16" s="20"/>
    </row>
    <row r="17" spans="1:31" ht="12.75">
      <c r="A17" s="3" t="str">
        <f t="shared" si="0"/>
        <v>OK</v>
      </c>
      <c r="B17" s="21">
        <v>11</v>
      </c>
      <c r="C17" t="s">
        <v>98</v>
      </c>
      <c r="D17" s="11">
        <v>16.3</v>
      </c>
      <c r="E17" s="11">
        <v>9.77</v>
      </c>
      <c r="F17" s="13"/>
      <c r="G17" t="s">
        <v>63</v>
      </c>
      <c r="H17" s="11">
        <v>16.7</v>
      </c>
      <c r="I17" s="11">
        <v>9.01</v>
      </c>
      <c r="J17" s="22"/>
      <c r="K17" t="s">
        <v>95</v>
      </c>
      <c r="L17" s="11">
        <v>14.45</v>
      </c>
      <c r="M17" s="11">
        <v>10.27</v>
      </c>
      <c r="N17" s="22"/>
      <c r="O17" t="s">
        <v>68</v>
      </c>
      <c r="P17" s="11">
        <v>17.95</v>
      </c>
      <c r="Q17" s="11">
        <v>8.95</v>
      </c>
      <c r="R17" s="17">
        <f t="shared" si="1"/>
      </c>
      <c r="S17" s="20"/>
      <c r="T17" s="20"/>
      <c r="U17" s="20"/>
      <c r="V17" s="20"/>
      <c r="W17" s="20"/>
      <c r="X17" s="20"/>
      <c r="Y17" s="20"/>
      <c r="Z17" s="20"/>
      <c r="AA17" s="20"/>
      <c r="AB17" s="20"/>
      <c r="AC17" s="20"/>
      <c r="AD17" s="20"/>
      <c r="AE17" s="20"/>
    </row>
    <row r="18" spans="1:31" ht="12.75">
      <c r="A18" s="3" t="str">
        <f t="shared" si="0"/>
        <v>OK</v>
      </c>
      <c r="B18" s="21">
        <v>12</v>
      </c>
      <c r="C18" t="s">
        <v>68</v>
      </c>
      <c r="D18" s="11">
        <v>19.45</v>
      </c>
      <c r="E18" s="11">
        <v>8.12</v>
      </c>
      <c r="F18" s="13"/>
      <c r="G18" t="s">
        <v>98</v>
      </c>
      <c r="H18" s="11">
        <v>11.1</v>
      </c>
      <c r="I18" s="11">
        <v>10.43</v>
      </c>
      <c r="J18" s="22"/>
      <c r="K18" t="s">
        <v>63</v>
      </c>
      <c r="L18" s="11">
        <v>19.75</v>
      </c>
      <c r="M18" s="11">
        <v>8.18</v>
      </c>
      <c r="N18" s="22"/>
      <c r="O18" t="s">
        <v>95</v>
      </c>
      <c r="P18" s="11">
        <v>14.7</v>
      </c>
      <c r="Q18" s="11">
        <v>10.08</v>
      </c>
      <c r="R18" s="17">
        <f t="shared" si="1"/>
      </c>
      <c r="S18" s="20"/>
      <c r="T18" s="20"/>
      <c r="U18" s="20"/>
      <c r="V18" s="20"/>
      <c r="W18" s="20"/>
      <c r="X18" s="20"/>
      <c r="Y18" s="20"/>
      <c r="Z18" s="20"/>
      <c r="AA18" s="20"/>
      <c r="AB18" s="20"/>
      <c r="AC18" s="20"/>
      <c r="AD18" s="20"/>
      <c r="AE18" s="20"/>
    </row>
    <row r="19" spans="1:31" ht="12.75">
      <c r="A19" s="3" t="str">
        <f t="shared" si="0"/>
        <v>OK</v>
      </c>
      <c r="B19" s="21">
        <v>13</v>
      </c>
      <c r="C19" t="s">
        <v>74</v>
      </c>
      <c r="D19" s="11">
        <v>18.6</v>
      </c>
      <c r="E19" s="11">
        <v>8.03</v>
      </c>
      <c r="F19" s="13"/>
      <c r="G19" t="s">
        <v>93</v>
      </c>
      <c r="H19" s="11">
        <v>13.7</v>
      </c>
      <c r="I19" s="11">
        <v>10.17</v>
      </c>
      <c r="J19" s="22"/>
      <c r="K19" t="s">
        <v>84</v>
      </c>
      <c r="L19" s="11">
        <v>20.8</v>
      </c>
      <c r="M19" s="11">
        <v>7.83</v>
      </c>
      <c r="N19" s="22"/>
      <c r="O19" t="s">
        <v>97</v>
      </c>
      <c r="P19" s="11">
        <v>12.25</v>
      </c>
      <c r="Q19" s="11">
        <v>9.61</v>
      </c>
      <c r="R19" s="17">
        <f t="shared" si="1"/>
      </c>
      <c r="S19" s="20"/>
      <c r="T19" s="20"/>
      <c r="U19" s="20"/>
      <c r="V19" s="20"/>
      <c r="W19" s="20"/>
      <c r="X19" s="20"/>
      <c r="Y19" s="20"/>
      <c r="Z19" s="20"/>
      <c r="AA19" s="20"/>
      <c r="AB19" s="20"/>
      <c r="AC19" s="20"/>
      <c r="AD19" s="20"/>
      <c r="AE19" s="20"/>
    </row>
    <row r="20" spans="1:31" ht="12.75">
      <c r="A20" s="3" t="str">
        <f t="shared" si="0"/>
        <v>OK</v>
      </c>
      <c r="B20" s="21">
        <v>14</v>
      </c>
      <c r="C20" t="s">
        <v>97</v>
      </c>
      <c r="D20" s="11">
        <v>19.7</v>
      </c>
      <c r="E20" s="11">
        <v>8.28</v>
      </c>
      <c r="F20" s="13"/>
      <c r="G20" t="s">
        <v>74</v>
      </c>
      <c r="H20" s="11">
        <v>16.6</v>
      </c>
      <c r="I20" s="11">
        <v>8.43</v>
      </c>
      <c r="J20" s="22"/>
      <c r="K20" t="s">
        <v>93</v>
      </c>
      <c r="L20" s="11">
        <v>15.5</v>
      </c>
      <c r="M20" s="11">
        <v>7.73</v>
      </c>
      <c r="N20" s="22"/>
      <c r="O20" t="s">
        <v>84</v>
      </c>
      <c r="P20" s="11">
        <v>19.6</v>
      </c>
      <c r="Q20" s="11">
        <v>7.73</v>
      </c>
      <c r="R20" s="17">
        <f t="shared" si="1"/>
      </c>
      <c r="S20" s="20"/>
      <c r="T20" s="20"/>
      <c r="U20" s="20"/>
      <c r="V20" s="20"/>
      <c r="W20" s="20"/>
      <c r="X20" s="20"/>
      <c r="Y20" s="20"/>
      <c r="Z20" s="20"/>
      <c r="AA20" s="20"/>
      <c r="AB20" s="20"/>
      <c r="AC20" s="20"/>
      <c r="AD20" s="20"/>
      <c r="AE20" s="20"/>
    </row>
    <row r="21" spans="1:31" ht="12.75">
      <c r="A21" s="3" t="str">
        <f t="shared" si="0"/>
        <v>OK</v>
      </c>
      <c r="B21" s="21">
        <v>15</v>
      </c>
      <c r="C21" t="s">
        <v>86</v>
      </c>
      <c r="D21" s="11">
        <v>20.1</v>
      </c>
      <c r="E21" s="11">
        <v>7.62</v>
      </c>
      <c r="F21" s="13"/>
      <c r="G21" t="s">
        <v>96</v>
      </c>
      <c r="H21" s="11">
        <v>9.9</v>
      </c>
      <c r="I21" s="11">
        <v>12.61</v>
      </c>
      <c r="J21" s="22"/>
      <c r="K21" t="s">
        <v>94</v>
      </c>
      <c r="L21" s="11">
        <v>20.3</v>
      </c>
      <c r="M21" s="11">
        <v>8.07</v>
      </c>
      <c r="N21" s="22"/>
      <c r="O21" t="s">
        <v>72</v>
      </c>
      <c r="P21" s="11">
        <v>19.4</v>
      </c>
      <c r="Q21" s="11">
        <v>8.35</v>
      </c>
      <c r="R21" s="17">
        <f>IF(((SUM(D21:Q21))*100)&lt;&gt;INT((SUM(D21:Q21)*100)),"Too many dec places","")</f>
      </c>
      <c r="S21" s="20"/>
      <c r="T21" s="20"/>
      <c r="U21" s="20"/>
      <c r="V21" s="20"/>
      <c r="W21" s="20"/>
      <c r="X21" s="20"/>
      <c r="Y21" s="20"/>
      <c r="Z21" s="20"/>
      <c r="AA21" s="20"/>
      <c r="AB21" s="20"/>
      <c r="AC21" s="20"/>
      <c r="AD21" s="20"/>
      <c r="AE21" s="20"/>
    </row>
    <row r="22" spans="1:31" ht="12.75">
      <c r="A22" s="3" t="str">
        <f t="shared" si="0"/>
        <v>OK</v>
      </c>
      <c r="B22" s="21">
        <v>16</v>
      </c>
      <c r="C22" t="s">
        <v>72</v>
      </c>
      <c r="D22" s="11">
        <v>16.8</v>
      </c>
      <c r="E22" s="11">
        <v>8.46</v>
      </c>
      <c r="F22" s="13"/>
      <c r="G22" t="s">
        <v>86</v>
      </c>
      <c r="H22" s="11">
        <v>19.05</v>
      </c>
      <c r="I22" s="11">
        <v>7.85</v>
      </c>
      <c r="J22" s="22"/>
      <c r="K22" t="s">
        <v>96</v>
      </c>
      <c r="L22" s="11">
        <v>7.1</v>
      </c>
      <c r="M22" s="11">
        <v>15.19</v>
      </c>
      <c r="N22" s="22"/>
      <c r="O22" t="s">
        <v>94</v>
      </c>
      <c r="P22" s="11">
        <v>18.55</v>
      </c>
      <c r="Q22" s="11">
        <v>8.63</v>
      </c>
      <c r="R22" s="17">
        <f aca="true" t="shared" si="2" ref="R22:R32">IF(((SUM(D22:Q22))*100)&lt;&gt;INT((SUM(D22:Q22)*100)),"Too many dec places","")</f>
      </c>
      <c r="S22" s="20"/>
      <c r="T22" s="20"/>
      <c r="U22" s="20"/>
      <c r="V22" s="20"/>
      <c r="W22" s="20"/>
      <c r="X22" s="20"/>
      <c r="Y22" s="20"/>
      <c r="Z22" s="20"/>
      <c r="AA22" s="20"/>
      <c r="AB22" s="20"/>
      <c r="AC22" s="20"/>
      <c r="AD22" s="20"/>
      <c r="AE22" s="20"/>
    </row>
    <row r="23" spans="1:31" ht="12.75">
      <c r="A23" s="3" t="str">
        <f t="shared" si="0"/>
        <v>OK</v>
      </c>
      <c r="B23" s="21">
        <v>17</v>
      </c>
      <c r="C23" t="s">
        <v>71</v>
      </c>
      <c r="D23" s="11">
        <v>18.25</v>
      </c>
      <c r="E23" s="11">
        <v>8.44</v>
      </c>
      <c r="F23" s="13"/>
      <c r="G23" t="s">
        <v>90</v>
      </c>
      <c r="H23" s="11">
        <v>17.4</v>
      </c>
      <c r="I23" s="11">
        <v>8.9</v>
      </c>
      <c r="J23" s="22"/>
      <c r="K23" t="s">
        <v>87</v>
      </c>
      <c r="L23" s="11">
        <v>15.7</v>
      </c>
      <c r="M23" s="11">
        <v>10.12</v>
      </c>
      <c r="N23" s="22"/>
      <c r="O23" t="s">
        <v>70</v>
      </c>
      <c r="P23" s="11">
        <v>19.05</v>
      </c>
      <c r="Q23" s="11">
        <v>8.43</v>
      </c>
      <c r="R23" s="17">
        <f t="shared" si="2"/>
      </c>
      <c r="S23" s="20"/>
      <c r="T23" s="20"/>
      <c r="U23" s="20"/>
      <c r="V23" s="20"/>
      <c r="W23" s="20"/>
      <c r="X23" s="20"/>
      <c r="Y23" s="20"/>
      <c r="Z23" s="20"/>
      <c r="AA23" s="20"/>
      <c r="AB23" s="20"/>
      <c r="AC23" s="20"/>
      <c r="AD23" s="20"/>
      <c r="AE23" s="20"/>
    </row>
    <row r="24" spans="1:31" ht="12.75">
      <c r="A24" s="3" t="str">
        <f t="shared" si="0"/>
        <v>OK</v>
      </c>
      <c r="B24" s="21">
        <v>18</v>
      </c>
      <c r="C24" t="s">
        <v>70</v>
      </c>
      <c r="D24" s="11">
        <v>19.8</v>
      </c>
      <c r="E24" s="11">
        <v>8.32</v>
      </c>
      <c r="F24" s="13"/>
      <c r="G24" t="s">
        <v>71</v>
      </c>
      <c r="H24" s="11">
        <v>16.2</v>
      </c>
      <c r="I24" s="11">
        <v>9.21</v>
      </c>
      <c r="J24" s="22"/>
      <c r="K24" t="s">
        <v>90</v>
      </c>
      <c r="L24" s="11">
        <v>18.15</v>
      </c>
      <c r="M24" s="11">
        <v>8.59</v>
      </c>
      <c r="N24" s="22"/>
      <c r="O24" t="s">
        <v>87</v>
      </c>
      <c r="P24" s="11">
        <v>14.25</v>
      </c>
      <c r="Q24" s="11">
        <v>10.84</v>
      </c>
      <c r="R24" s="17">
        <f t="shared" si="2"/>
      </c>
      <c r="S24" s="20"/>
      <c r="T24" s="20"/>
      <c r="U24" s="20"/>
      <c r="V24" s="20"/>
      <c r="W24" s="20"/>
      <c r="X24" s="20"/>
      <c r="Y24" s="20"/>
      <c r="Z24" s="20"/>
      <c r="AA24" s="20"/>
      <c r="AB24" s="20"/>
      <c r="AC24" s="20"/>
      <c r="AD24" s="20"/>
      <c r="AE24" s="20"/>
    </row>
    <row r="25" spans="1:31" ht="12.75">
      <c r="A25" s="3" t="str">
        <f t="shared" si="0"/>
        <v>OK</v>
      </c>
      <c r="B25" s="21">
        <v>19</v>
      </c>
      <c r="C25" t="s">
        <v>91</v>
      </c>
      <c r="D25" s="11">
        <v>16.9</v>
      </c>
      <c r="E25" s="11">
        <v>8.58</v>
      </c>
      <c r="F25" s="13"/>
      <c r="G25" t="s">
        <v>65</v>
      </c>
      <c r="H25" s="11">
        <v>18.4</v>
      </c>
      <c r="I25" s="11">
        <v>8.82</v>
      </c>
      <c r="J25" s="22"/>
      <c r="K25" t="s">
        <v>64</v>
      </c>
      <c r="L25" s="11">
        <v>19.35</v>
      </c>
      <c r="M25" s="11">
        <v>8.56</v>
      </c>
      <c r="N25" s="22"/>
      <c r="O25" t="s">
        <v>88</v>
      </c>
      <c r="P25" s="11">
        <v>15.4</v>
      </c>
      <c r="Q25" s="11">
        <v>9.76</v>
      </c>
      <c r="R25" s="17">
        <f t="shared" si="2"/>
      </c>
      <c r="S25" s="20"/>
      <c r="T25" s="20"/>
      <c r="U25" s="20"/>
      <c r="V25" s="20"/>
      <c r="W25" s="20"/>
      <c r="X25" s="20"/>
      <c r="Y25" s="20"/>
      <c r="Z25" s="20"/>
      <c r="AA25" s="20"/>
      <c r="AB25" s="20"/>
      <c r="AC25" s="20"/>
      <c r="AD25" s="20"/>
      <c r="AE25" s="20"/>
    </row>
    <row r="26" spans="1:31" ht="12.75">
      <c r="A26" s="3" t="str">
        <f t="shared" si="0"/>
        <v>OK</v>
      </c>
      <c r="B26" s="21">
        <v>20</v>
      </c>
      <c r="C26" t="s">
        <v>88</v>
      </c>
      <c r="D26" s="11">
        <v>14.75</v>
      </c>
      <c r="E26" s="11">
        <v>9.21</v>
      </c>
      <c r="F26" s="13"/>
      <c r="G26" t="s">
        <v>91</v>
      </c>
      <c r="H26" s="11">
        <v>15.9</v>
      </c>
      <c r="I26" s="11">
        <v>9.85</v>
      </c>
      <c r="J26" s="22"/>
      <c r="K26" t="s">
        <v>65</v>
      </c>
      <c r="L26" s="11">
        <v>18.4</v>
      </c>
      <c r="M26" s="11">
        <v>9.11</v>
      </c>
      <c r="N26" s="22"/>
      <c r="O26" t="s">
        <v>64</v>
      </c>
      <c r="P26" s="11">
        <v>17.6</v>
      </c>
      <c r="Q26" s="11">
        <v>8.67</v>
      </c>
      <c r="R26" s="17">
        <f t="shared" si="2"/>
      </c>
      <c r="S26" s="20"/>
      <c r="T26" s="20"/>
      <c r="U26" s="20"/>
      <c r="V26" s="20"/>
      <c r="W26" s="20"/>
      <c r="X26" s="20"/>
      <c r="Y26" s="20"/>
      <c r="Z26" s="20"/>
      <c r="AA26" s="20"/>
      <c r="AB26" s="20"/>
      <c r="AC26" s="20"/>
      <c r="AD26" s="20"/>
      <c r="AE26" s="20"/>
    </row>
    <row r="27" spans="1:31" ht="12.75">
      <c r="A27" s="3" t="str">
        <f t="shared" si="0"/>
        <v>OK</v>
      </c>
      <c r="B27" s="21">
        <v>21</v>
      </c>
      <c r="C27" t="s">
        <v>61</v>
      </c>
      <c r="D27" s="11">
        <v>17.25</v>
      </c>
      <c r="E27" s="11">
        <v>9.95</v>
      </c>
      <c r="F27" s="13"/>
      <c r="G27" t="s">
        <v>89</v>
      </c>
      <c r="H27" s="11">
        <v>15.85</v>
      </c>
      <c r="I27" s="11">
        <v>9.6</v>
      </c>
      <c r="J27" s="22"/>
      <c r="K27" t="s">
        <v>92</v>
      </c>
      <c r="L27" s="11">
        <v>12.4</v>
      </c>
      <c r="M27" s="11">
        <v>10.83</v>
      </c>
      <c r="N27" s="22"/>
      <c r="O27" t="s">
        <v>79</v>
      </c>
      <c r="P27" s="11">
        <v>18.8</v>
      </c>
      <c r="Q27" s="11">
        <v>8.47</v>
      </c>
      <c r="R27" s="17">
        <f t="shared" si="2"/>
      </c>
      <c r="S27" s="20"/>
      <c r="T27" s="20"/>
      <c r="U27" s="20"/>
      <c r="V27" s="20"/>
      <c r="W27" s="20"/>
      <c r="X27" s="20"/>
      <c r="Y27" s="20"/>
      <c r="Z27" s="20"/>
      <c r="AA27" s="20"/>
      <c r="AB27" s="20"/>
      <c r="AC27" s="20"/>
      <c r="AD27" s="20"/>
      <c r="AE27" s="20"/>
    </row>
    <row r="28" spans="1:31" ht="12.75">
      <c r="A28" s="3" t="str">
        <f t="shared" si="0"/>
        <v>OK</v>
      </c>
      <c r="B28" s="21">
        <v>22</v>
      </c>
      <c r="C28" t="s">
        <v>79</v>
      </c>
      <c r="D28" s="11">
        <v>20.7</v>
      </c>
      <c r="E28" s="11">
        <v>8.28</v>
      </c>
      <c r="F28" s="13"/>
      <c r="G28" t="s">
        <v>61</v>
      </c>
      <c r="H28" s="11">
        <v>17.65</v>
      </c>
      <c r="I28" s="11">
        <v>9.16</v>
      </c>
      <c r="J28" s="22"/>
      <c r="K28" t="s">
        <v>89</v>
      </c>
      <c r="L28" s="11">
        <v>16.4</v>
      </c>
      <c r="M28" s="11">
        <v>8.98</v>
      </c>
      <c r="N28" s="22"/>
      <c r="O28" t="s">
        <v>92</v>
      </c>
      <c r="P28" s="11">
        <v>14.25</v>
      </c>
      <c r="Q28" s="11">
        <v>9.29</v>
      </c>
      <c r="R28" s="17">
        <f t="shared" si="2"/>
      </c>
      <c r="S28" s="20"/>
      <c r="T28" s="20"/>
      <c r="U28" s="20"/>
      <c r="V28" s="20"/>
      <c r="W28" s="20"/>
      <c r="X28" s="20"/>
      <c r="Y28" s="20"/>
      <c r="Z28" s="20"/>
      <c r="AA28" s="20"/>
      <c r="AB28" s="20"/>
      <c r="AC28" s="20"/>
      <c r="AD28" s="20"/>
      <c r="AE28" s="20"/>
    </row>
    <row r="29" spans="1:31" ht="12.75">
      <c r="A29" s="3" t="str">
        <f t="shared" si="0"/>
        <v>OK</v>
      </c>
      <c r="B29" s="21">
        <v>23</v>
      </c>
      <c r="C29" t="s">
        <v>95</v>
      </c>
      <c r="D29" s="11">
        <v>15</v>
      </c>
      <c r="E29" s="11">
        <v>10.2</v>
      </c>
      <c r="F29" s="13"/>
      <c r="G29" t="s">
        <v>97</v>
      </c>
      <c r="H29" s="11">
        <v>16.65</v>
      </c>
      <c r="I29" s="11">
        <v>9.14</v>
      </c>
      <c r="J29" s="22"/>
      <c r="K29" t="s">
        <v>98</v>
      </c>
      <c r="L29" s="11">
        <v>16.25</v>
      </c>
      <c r="M29" s="11">
        <v>9.86</v>
      </c>
      <c r="N29" s="22"/>
      <c r="O29" t="s">
        <v>93</v>
      </c>
      <c r="P29" s="11">
        <v>15.05</v>
      </c>
      <c r="Q29" s="11">
        <v>9.45</v>
      </c>
      <c r="R29" s="17">
        <f t="shared" si="2"/>
      </c>
      <c r="S29" s="20"/>
      <c r="T29" s="20"/>
      <c r="U29" s="20"/>
      <c r="V29" s="20"/>
      <c r="W29" s="20"/>
      <c r="X29" s="20"/>
      <c r="Y29" s="20"/>
      <c r="Z29" s="20"/>
      <c r="AA29" s="20"/>
      <c r="AB29" s="20"/>
      <c r="AC29" s="20"/>
      <c r="AD29" s="20"/>
      <c r="AE29" s="20"/>
    </row>
    <row r="30" spans="1:31" ht="12.75">
      <c r="A30" s="3" t="str">
        <f t="shared" si="0"/>
        <v>OK</v>
      </c>
      <c r="B30" s="21">
        <v>24</v>
      </c>
      <c r="C30" t="s">
        <v>93</v>
      </c>
      <c r="D30" s="11">
        <v>16.65</v>
      </c>
      <c r="E30" s="11">
        <v>9.2</v>
      </c>
      <c r="F30" s="13"/>
      <c r="G30" t="s">
        <v>95</v>
      </c>
      <c r="H30" s="11">
        <v>14.5</v>
      </c>
      <c r="I30" s="11">
        <v>10.69</v>
      </c>
      <c r="J30" s="22"/>
      <c r="K30" t="s">
        <v>97</v>
      </c>
      <c r="L30" s="11">
        <v>18.5</v>
      </c>
      <c r="M30" s="11">
        <v>8.88</v>
      </c>
      <c r="N30" s="22"/>
      <c r="O30" t="s">
        <v>98</v>
      </c>
      <c r="P30" s="11">
        <v>7</v>
      </c>
      <c r="Q30" s="11">
        <v>8.99</v>
      </c>
      <c r="R30" s="17">
        <f t="shared" si="2"/>
      </c>
      <c r="S30" s="20"/>
      <c r="T30" s="20"/>
      <c r="U30" s="20"/>
      <c r="V30" s="20"/>
      <c r="W30" s="20"/>
      <c r="X30" s="20"/>
      <c r="Y30" s="20"/>
      <c r="Z30" s="20"/>
      <c r="AA30" s="20"/>
      <c r="AB30" s="20"/>
      <c r="AC30" s="20"/>
      <c r="AD30" s="20"/>
      <c r="AE30" s="20"/>
    </row>
    <row r="31" spans="1:31" ht="12.75">
      <c r="A31" s="3" t="str">
        <f t="shared" si="0"/>
        <v>OK</v>
      </c>
      <c r="B31" s="21">
        <v>25</v>
      </c>
      <c r="C31" t="s">
        <v>84</v>
      </c>
      <c r="D31" s="11">
        <v>21.2</v>
      </c>
      <c r="E31" s="11">
        <v>8.04</v>
      </c>
      <c r="F31" s="13"/>
      <c r="G31" t="s">
        <v>68</v>
      </c>
      <c r="H31" s="11">
        <v>18.35</v>
      </c>
      <c r="I31" s="11">
        <v>8.55</v>
      </c>
      <c r="J31" s="22"/>
      <c r="K31" t="s">
        <v>74</v>
      </c>
      <c r="L31" s="11">
        <v>19.7</v>
      </c>
      <c r="M31" s="11">
        <v>8.55</v>
      </c>
      <c r="N31" s="22"/>
      <c r="O31" t="s">
        <v>63</v>
      </c>
      <c r="P31" s="11">
        <v>18.4</v>
      </c>
      <c r="Q31" s="11">
        <v>8.52</v>
      </c>
      <c r="R31" s="17">
        <f t="shared" si="2"/>
      </c>
      <c r="S31" s="20"/>
      <c r="T31" s="20"/>
      <c r="U31" s="20"/>
      <c r="V31" s="20"/>
      <c r="W31" s="20"/>
      <c r="X31" s="20"/>
      <c r="Y31" s="20"/>
      <c r="Z31" s="20"/>
      <c r="AA31" s="20"/>
      <c r="AB31" s="20"/>
      <c r="AC31" s="20"/>
      <c r="AD31" s="20"/>
      <c r="AE31" s="20"/>
    </row>
    <row r="32" spans="1:31" ht="12.75">
      <c r="A32" s="3" t="str">
        <f t="shared" si="0"/>
        <v>OK</v>
      </c>
      <c r="B32" s="21">
        <v>26</v>
      </c>
      <c r="C32" t="s">
        <v>63</v>
      </c>
      <c r="D32" s="11">
        <v>17.4</v>
      </c>
      <c r="E32" s="11">
        <v>7.72</v>
      </c>
      <c r="F32" s="13"/>
      <c r="G32" t="s">
        <v>84</v>
      </c>
      <c r="H32" s="11">
        <v>18.55</v>
      </c>
      <c r="I32" s="11">
        <v>8.11</v>
      </c>
      <c r="J32" s="22"/>
      <c r="K32" t="s">
        <v>68</v>
      </c>
      <c r="L32" s="11">
        <v>18.9</v>
      </c>
      <c r="M32" s="11">
        <v>7.89</v>
      </c>
      <c r="N32" s="22"/>
      <c r="O32" t="s">
        <v>74</v>
      </c>
      <c r="P32" s="11">
        <v>15.8</v>
      </c>
      <c r="Q32" s="11">
        <v>8.9</v>
      </c>
      <c r="R32" s="17">
        <f t="shared" si="2"/>
      </c>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E7:E76 Q7:Q76 M7:M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84</v>
      </c>
      <c r="C5" s="18"/>
      <c r="D5" s="11">
        <v>21.2</v>
      </c>
      <c r="E5" s="11">
        <v>8.04</v>
      </c>
      <c r="F5" s="11">
        <v>0</v>
      </c>
      <c r="G5" s="11">
        <v>0</v>
      </c>
      <c r="H5" s="11">
        <v>20.8</v>
      </c>
      <c r="I5" s="11">
        <v>7.83</v>
      </c>
      <c r="J5" s="11">
        <v>19.6</v>
      </c>
      <c r="K5" s="11">
        <v>7.73</v>
      </c>
      <c r="L5" s="53">
        <f aca="true" t="shared" si="0" ref="L5:L30">SUM(D5,F5,H5,J5)</f>
        <v>61.6</v>
      </c>
      <c r="M5" s="54">
        <f aca="true" t="shared" si="1" ref="M5:M30">IF(COUNT(D5,F5,H5,J5)=4,MINA(D5,F5,H5,J5),0)</f>
        <v>0</v>
      </c>
      <c r="N5" s="54">
        <f aca="true" t="shared" si="2" ref="N5:N30">SUM(L5-M5)</f>
        <v>61.6</v>
      </c>
      <c r="O5" s="54">
        <f aca="true" t="shared" si="3" ref="O5:O30">MAX(D5,F5,H5,J5)</f>
        <v>21.2</v>
      </c>
      <c r="P5" s="54">
        <f aca="true" t="shared" si="4" ref="P5:P30">MIN(E5,G5,I5,K5)</f>
        <v>0</v>
      </c>
      <c r="Q5" s="54"/>
      <c r="R5" s="54"/>
      <c r="S5" s="53">
        <v>0</v>
      </c>
      <c r="T5" s="54"/>
      <c r="U5" s="54">
        <f aca="true" t="shared" si="5" ref="U5:U30">MAX(O5,S5)</f>
        <v>21.2</v>
      </c>
      <c r="V5" s="54">
        <f aca="true" t="shared" si="6" ref="V5:V30">MIN(P5,T5)</f>
        <v>0</v>
      </c>
      <c r="W5" s="55">
        <f>IF(V5&lt;&gt;0,SUM($X$3/V5*12),"")</f>
      </c>
      <c r="X5" s="55">
        <f>IF(V5&lt;&gt;0,SUM(3600/V5*$X$3/5280),"")</f>
      </c>
    </row>
    <row r="6" spans="1:24" ht="15" thickBot="1">
      <c r="A6" s="64"/>
      <c r="B6" t="s">
        <v>79</v>
      </c>
      <c r="C6" s="15"/>
      <c r="D6" s="11">
        <v>20.7</v>
      </c>
      <c r="E6" s="11">
        <v>8.28</v>
      </c>
      <c r="F6" s="11">
        <v>19.5</v>
      </c>
      <c r="G6" s="11">
        <v>8.1</v>
      </c>
      <c r="H6" s="11">
        <v>19.75</v>
      </c>
      <c r="I6" s="11">
        <v>8.19</v>
      </c>
      <c r="J6" s="11">
        <v>18.8</v>
      </c>
      <c r="K6" s="11">
        <v>8.47</v>
      </c>
      <c r="L6" s="53">
        <f t="shared" si="0"/>
        <v>78.75</v>
      </c>
      <c r="M6" s="54">
        <f t="shared" si="1"/>
        <v>18.8</v>
      </c>
      <c r="N6" s="54">
        <f t="shared" si="2"/>
        <v>59.95</v>
      </c>
      <c r="O6" s="54">
        <f t="shared" si="3"/>
        <v>20.7</v>
      </c>
      <c r="P6" s="54">
        <f t="shared" si="4"/>
        <v>8.1</v>
      </c>
      <c r="Q6" s="54"/>
      <c r="R6" s="54"/>
      <c r="S6" s="53">
        <v>0</v>
      </c>
      <c r="T6" s="54"/>
      <c r="U6" s="54">
        <f t="shared" si="5"/>
        <v>20.7</v>
      </c>
      <c r="V6" s="54">
        <f t="shared" si="6"/>
        <v>8.1</v>
      </c>
      <c r="W6" s="55">
        <f aca="true" t="shared" si="7" ref="W6:W30">IF(V6&lt;&gt;0,SUM($X$3/V6*12),"")</f>
        <v>128.88888888888889</v>
      </c>
      <c r="X6" s="55">
        <f aca="true" t="shared" si="8" ref="X6:X30">IF(V6&lt;&gt;0,SUM(3600/V6*$X$3/5280),"")</f>
        <v>7.323232323232323</v>
      </c>
    </row>
    <row r="7" spans="1:24" ht="15" thickBot="1">
      <c r="A7" s="64"/>
      <c r="B7" t="s">
        <v>86</v>
      </c>
      <c r="C7" s="15"/>
      <c r="D7" s="11">
        <v>20.1</v>
      </c>
      <c r="E7" s="11">
        <v>7.62</v>
      </c>
      <c r="F7" s="11">
        <v>19.05</v>
      </c>
      <c r="G7" s="11">
        <v>7.85</v>
      </c>
      <c r="H7" s="11">
        <v>20.4</v>
      </c>
      <c r="I7" s="11">
        <v>7.71</v>
      </c>
      <c r="J7" s="11">
        <v>18.6</v>
      </c>
      <c r="K7" s="11">
        <v>7.8</v>
      </c>
      <c r="L7" s="53">
        <f t="shared" si="0"/>
        <v>78.15</v>
      </c>
      <c r="M7" s="54">
        <f t="shared" si="1"/>
        <v>18.6</v>
      </c>
      <c r="N7" s="54">
        <f t="shared" si="2"/>
        <v>59.550000000000004</v>
      </c>
      <c r="O7" s="54">
        <f t="shared" si="3"/>
        <v>20.4</v>
      </c>
      <c r="P7" s="54">
        <f t="shared" si="4"/>
        <v>7.62</v>
      </c>
      <c r="Q7" s="54"/>
      <c r="R7" s="54"/>
      <c r="S7" s="53">
        <v>0</v>
      </c>
      <c r="T7" s="54"/>
      <c r="U7" s="54">
        <f t="shared" si="5"/>
        <v>20.4</v>
      </c>
      <c r="V7" s="54">
        <f t="shared" si="6"/>
        <v>7.62</v>
      </c>
      <c r="W7" s="55">
        <f t="shared" si="7"/>
        <v>137.00787401574803</v>
      </c>
      <c r="X7" s="55">
        <f t="shared" si="8"/>
        <v>7.784538296349321</v>
      </c>
    </row>
    <row r="8" spans="1:24" ht="15" thickBot="1">
      <c r="A8" s="64"/>
      <c r="B8" t="s">
        <v>64</v>
      </c>
      <c r="C8" s="15"/>
      <c r="D8" s="11">
        <v>20.05</v>
      </c>
      <c r="E8" s="11">
        <v>7.73</v>
      </c>
      <c r="F8" s="11">
        <v>19.05</v>
      </c>
      <c r="G8" s="11">
        <v>8.14</v>
      </c>
      <c r="H8" s="11">
        <v>19.35</v>
      </c>
      <c r="I8" s="11">
        <v>8.56</v>
      </c>
      <c r="J8" s="11">
        <v>17.6</v>
      </c>
      <c r="K8" s="11">
        <v>8.67</v>
      </c>
      <c r="L8" s="53">
        <f t="shared" si="0"/>
        <v>76.05000000000001</v>
      </c>
      <c r="M8" s="54">
        <f t="shared" si="1"/>
        <v>17.6</v>
      </c>
      <c r="N8" s="54">
        <f t="shared" si="2"/>
        <v>58.45000000000001</v>
      </c>
      <c r="O8" s="54">
        <f t="shared" si="3"/>
        <v>20.05</v>
      </c>
      <c r="P8" s="54">
        <f t="shared" si="4"/>
        <v>7.73</v>
      </c>
      <c r="Q8" s="54"/>
      <c r="R8" s="54"/>
      <c r="S8" s="53">
        <v>0</v>
      </c>
      <c r="T8" s="54"/>
      <c r="U8" s="54">
        <f t="shared" si="5"/>
        <v>20.05</v>
      </c>
      <c r="V8" s="54">
        <f t="shared" si="6"/>
        <v>7.73</v>
      </c>
      <c r="W8" s="55">
        <f t="shared" si="7"/>
        <v>135.0582147477361</v>
      </c>
      <c r="X8" s="55">
        <f t="shared" si="8"/>
        <v>7.673762201575913</v>
      </c>
    </row>
    <row r="9" spans="1:24" ht="15" thickBot="1">
      <c r="A9" s="64"/>
      <c r="B9" t="s">
        <v>85</v>
      </c>
      <c r="C9" s="15"/>
      <c r="D9" s="11">
        <v>19.3</v>
      </c>
      <c r="E9" s="11">
        <v>8.48</v>
      </c>
      <c r="F9" s="11">
        <v>18.95</v>
      </c>
      <c r="G9" s="11">
        <v>8.66</v>
      </c>
      <c r="H9" s="11">
        <v>19.7</v>
      </c>
      <c r="I9" s="11">
        <v>8.64</v>
      </c>
      <c r="J9" s="11">
        <v>17.5</v>
      </c>
      <c r="K9" s="11">
        <v>8.72</v>
      </c>
      <c r="L9" s="53">
        <f t="shared" si="0"/>
        <v>75.45</v>
      </c>
      <c r="M9" s="54">
        <f t="shared" si="1"/>
        <v>17.5</v>
      </c>
      <c r="N9" s="54">
        <f t="shared" si="2"/>
        <v>57.95</v>
      </c>
      <c r="O9" s="54">
        <f t="shared" si="3"/>
        <v>19.7</v>
      </c>
      <c r="P9" s="54">
        <f t="shared" si="4"/>
        <v>8.48</v>
      </c>
      <c r="Q9" s="54"/>
      <c r="R9" s="54"/>
      <c r="S9" s="53">
        <v>0</v>
      </c>
      <c r="T9" s="54"/>
      <c r="U9" s="54">
        <f t="shared" si="5"/>
        <v>19.7</v>
      </c>
      <c r="V9" s="54">
        <f t="shared" si="6"/>
        <v>8.48</v>
      </c>
      <c r="W9" s="55">
        <f t="shared" si="7"/>
        <v>123.11320754716981</v>
      </c>
      <c r="X9" s="55">
        <f t="shared" si="8"/>
        <v>6.995068610634648</v>
      </c>
    </row>
    <row r="10" spans="1:24" ht="15" thickBot="1">
      <c r="A10" s="64"/>
      <c r="B10" t="s">
        <v>76</v>
      </c>
      <c r="C10" s="15"/>
      <c r="D10" s="11">
        <v>19.55</v>
      </c>
      <c r="E10" s="11">
        <v>7.88</v>
      </c>
      <c r="F10" s="11">
        <v>18.35</v>
      </c>
      <c r="G10" s="11">
        <v>8.39</v>
      </c>
      <c r="H10" s="11">
        <v>19.3</v>
      </c>
      <c r="I10" s="11">
        <v>8.31</v>
      </c>
      <c r="J10" s="11">
        <v>18.45</v>
      </c>
      <c r="K10" s="11">
        <v>8.38</v>
      </c>
      <c r="L10" s="53">
        <f t="shared" si="0"/>
        <v>75.65</v>
      </c>
      <c r="M10" s="54">
        <f t="shared" si="1"/>
        <v>18.35</v>
      </c>
      <c r="N10" s="54">
        <f t="shared" si="2"/>
        <v>57.300000000000004</v>
      </c>
      <c r="O10" s="54">
        <f t="shared" si="3"/>
        <v>19.55</v>
      </c>
      <c r="P10" s="54">
        <f t="shared" si="4"/>
        <v>7.88</v>
      </c>
      <c r="Q10" s="54"/>
      <c r="R10" s="54"/>
      <c r="S10" s="53">
        <v>0</v>
      </c>
      <c r="T10" s="54"/>
      <c r="U10" s="54">
        <f t="shared" si="5"/>
        <v>19.55</v>
      </c>
      <c r="V10" s="54">
        <f t="shared" si="6"/>
        <v>7.88</v>
      </c>
      <c r="W10" s="55">
        <f t="shared" si="7"/>
        <v>132.48730964467006</v>
      </c>
      <c r="X10" s="55">
        <f t="shared" si="8"/>
        <v>7.5276880479926165</v>
      </c>
    </row>
    <row r="11" spans="1:24" ht="15" thickBot="1">
      <c r="A11" s="64"/>
      <c r="B11" t="s">
        <v>70</v>
      </c>
      <c r="C11" s="15"/>
      <c r="D11" s="11">
        <v>19.8</v>
      </c>
      <c r="E11" s="11">
        <v>8.32</v>
      </c>
      <c r="F11" s="11">
        <v>18.45</v>
      </c>
      <c r="G11" s="11">
        <v>8.98</v>
      </c>
      <c r="H11" s="11">
        <v>18.35</v>
      </c>
      <c r="I11" s="11">
        <v>8.78</v>
      </c>
      <c r="J11" s="11">
        <v>19.05</v>
      </c>
      <c r="K11" s="11">
        <v>8.43</v>
      </c>
      <c r="L11" s="53">
        <f t="shared" si="0"/>
        <v>75.65</v>
      </c>
      <c r="M11" s="54">
        <f t="shared" si="1"/>
        <v>18.35</v>
      </c>
      <c r="N11" s="54">
        <f t="shared" si="2"/>
        <v>57.300000000000004</v>
      </c>
      <c r="O11" s="54">
        <f t="shared" si="3"/>
        <v>19.8</v>
      </c>
      <c r="P11" s="54">
        <f t="shared" si="4"/>
        <v>8.32</v>
      </c>
      <c r="Q11" s="54"/>
      <c r="R11" s="54"/>
      <c r="S11" s="53">
        <v>0</v>
      </c>
      <c r="T11" s="54"/>
      <c r="U11" s="54">
        <f t="shared" si="5"/>
        <v>19.8</v>
      </c>
      <c r="V11" s="54">
        <f t="shared" si="6"/>
        <v>8.32</v>
      </c>
      <c r="W11" s="55">
        <f t="shared" si="7"/>
        <v>125.48076923076923</v>
      </c>
      <c r="X11" s="55">
        <f t="shared" si="8"/>
        <v>7.12958916083916</v>
      </c>
    </row>
    <row r="12" spans="1:24" ht="15" thickBot="1">
      <c r="A12" s="64"/>
      <c r="B12" t="s">
        <v>94</v>
      </c>
      <c r="C12" s="15"/>
      <c r="D12" s="11">
        <v>17.45</v>
      </c>
      <c r="E12" s="11">
        <v>8.08</v>
      </c>
      <c r="F12" s="11">
        <v>18.3</v>
      </c>
      <c r="G12" s="11">
        <v>8.73</v>
      </c>
      <c r="H12" s="11">
        <v>20.3</v>
      </c>
      <c r="I12" s="11">
        <v>8.07</v>
      </c>
      <c r="J12" s="11">
        <v>18.55</v>
      </c>
      <c r="K12" s="11">
        <v>8.63</v>
      </c>
      <c r="L12" s="53">
        <f t="shared" si="0"/>
        <v>74.6</v>
      </c>
      <c r="M12" s="54">
        <f t="shared" si="1"/>
        <v>17.45</v>
      </c>
      <c r="N12" s="54">
        <f t="shared" si="2"/>
        <v>57.14999999999999</v>
      </c>
      <c r="O12" s="54">
        <f t="shared" si="3"/>
        <v>20.3</v>
      </c>
      <c r="P12" s="54">
        <f t="shared" si="4"/>
        <v>8.07</v>
      </c>
      <c r="Q12" s="54"/>
      <c r="R12" s="54"/>
      <c r="S12" s="53">
        <v>0</v>
      </c>
      <c r="T12" s="54"/>
      <c r="U12" s="54">
        <f t="shared" si="5"/>
        <v>20.3</v>
      </c>
      <c r="V12" s="54">
        <f t="shared" si="6"/>
        <v>8.07</v>
      </c>
      <c r="W12" s="55">
        <f t="shared" si="7"/>
        <v>129.36802973977694</v>
      </c>
      <c r="X12" s="55">
        <f t="shared" si="8"/>
        <v>7.350456235214599</v>
      </c>
    </row>
    <row r="13" spans="1:24" ht="15" thickBot="1">
      <c r="A13" s="64"/>
      <c r="B13" t="s">
        <v>68</v>
      </c>
      <c r="C13" s="15"/>
      <c r="D13" s="11">
        <v>19.45</v>
      </c>
      <c r="E13" s="11">
        <v>8.12</v>
      </c>
      <c r="F13" s="11">
        <v>18.35</v>
      </c>
      <c r="G13" s="11">
        <v>8.55</v>
      </c>
      <c r="H13" s="11">
        <v>0</v>
      </c>
      <c r="I13" s="11">
        <v>0</v>
      </c>
      <c r="J13" s="11">
        <v>17.95</v>
      </c>
      <c r="K13" s="11">
        <v>8.95</v>
      </c>
      <c r="L13" s="53">
        <f t="shared" si="0"/>
        <v>55.75</v>
      </c>
      <c r="M13" s="54">
        <f t="shared" si="1"/>
        <v>0</v>
      </c>
      <c r="N13" s="54">
        <f t="shared" si="2"/>
        <v>55.75</v>
      </c>
      <c r="O13" s="54">
        <f t="shared" si="3"/>
        <v>19.45</v>
      </c>
      <c r="P13" s="54">
        <f t="shared" si="4"/>
        <v>0</v>
      </c>
      <c r="Q13" s="54"/>
      <c r="R13" s="54"/>
      <c r="S13" s="53">
        <v>0</v>
      </c>
      <c r="T13" s="54"/>
      <c r="U13" s="54">
        <f t="shared" si="5"/>
        <v>19.45</v>
      </c>
      <c r="V13" s="54">
        <f t="shared" si="6"/>
        <v>0</v>
      </c>
      <c r="W13" s="55">
        <f t="shared" si="7"/>
      </c>
      <c r="X13" s="55">
        <f t="shared" si="8"/>
      </c>
    </row>
    <row r="14" spans="1:24" ht="15" thickBot="1">
      <c r="A14" s="64"/>
      <c r="B14" t="s">
        <v>72</v>
      </c>
      <c r="C14" s="15"/>
      <c r="D14" s="11">
        <v>16.8</v>
      </c>
      <c r="E14" s="11">
        <v>8.46</v>
      </c>
      <c r="F14" s="11">
        <v>16.25</v>
      </c>
      <c r="G14" s="11">
        <v>8.93</v>
      </c>
      <c r="H14" s="11">
        <v>19.15</v>
      </c>
      <c r="I14" s="11">
        <v>8.67</v>
      </c>
      <c r="J14" s="11">
        <v>19.4</v>
      </c>
      <c r="K14" s="11">
        <v>8.35</v>
      </c>
      <c r="L14" s="53">
        <f t="shared" si="0"/>
        <v>71.6</v>
      </c>
      <c r="M14" s="54">
        <f t="shared" si="1"/>
        <v>16.25</v>
      </c>
      <c r="N14" s="54">
        <f t="shared" si="2"/>
        <v>55.349999999999994</v>
      </c>
      <c r="O14" s="54">
        <f t="shared" si="3"/>
        <v>19.4</v>
      </c>
      <c r="P14" s="54">
        <f t="shared" si="4"/>
        <v>8.35</v>
      </c>
      <c r="Q14" s="54"/>
      <c r="R14" s="54"/>
      <c r="S14" s="53">
        <v>0</v>
      </c>
      <c r="T14" s="54"/>
      <c r="U14" s="54">
        <f t="shared" si="5"/>
        <v>19.4</v>
      </c>
      <c r="V14" s="54">
        <f t="shared" si="6"/>
        <v>8.35</v>
      </c>
      <c r="W14" s="55">
        <f t="shared" si="7"/>
        <v>125.02994011976048</v>
      </c>
      <c r="X14" s="55">
        <f t="shared" si="8"/>
        <v>7.103973870440936</v>
      </c>
    </row>
    <row r="15" spans="1:24" ht="15" thickBot="1">
      <c r="A15" s="64"/>
      <c r="B15" t="s">
        <v>74</v>
      </c>
      <c r="C15" s="15"/>
      <c r="D15" s="11">
        <v>18.6</v>
      </c>
      <c r="E15" s="11">
        <v>8.03</v>
      </c>
      <c r="F15" s="11">
        <v>16.6</v>
      </c>
      <c r="G15" s="11">
        <v>8.43</v>
      </c>
      <c r="H15" s="11">
        <v>19.7</v>
      </c>
      <c r="I15" s="11">
        <v>8.55</v>
      </c>
      <c r="J15" s="11">
        <v>0</v>
      </c>
      <c r="K15" s="11">
        <v>0</v>
      </c>
      <c r="L15" s="53">
        <f t="shared" si="0"/>
        <v>54.900000000000006</v>
      </c>
      <c r="M15" s="54">
        <f t="shared" si="1"/>
        <v>0</v>
      </c>
      <c r="N15" s="54">
        <f t="shared" si="2"/>
        <v>54.900000000000006</v>
      </c>
      <c r="O15" s="54">
        <f t="shared" si="3"/>
        <v>19.7</v>
      </c>
      <c r="P15" s="54">
        <f t="shared" si="4"/>
        <v>0</v>
      </c>
      <c r="Q15" s="54"/>
      <c r="R15" s="54"/>
      <c r="S15" s="53">
        <v>0</v>
      </c>
      <c r="T15" s="54"/>
      <c r="U15" s="54">
        <f t="shared" si="5"/>
        <v>19.7</v>
      </c>
      <c r="V15" s="54">
        <f t="shared" si="6"/>
        <v>0</v>
      </c>
      <c r="W15" s="55">
        <f t="shared" si="7"/>
      </c>
      <c r="X15" s="55">
        <f t="shared" si="8"/>
      </c>
    </row>
    <row r="16" spans="1:24" ht="15" thickBot="1">
      <c r="A16" s="64"/>
      <c r="B16" t="s">
        <v>63</v>
      </c>
      <c r="C16" s="15"/>
      <c r="D16" s="11">
        <v>0</v>
      </c>
      <c r="E16" s="11">
        <v>0</v>
      </c>
      <c r="F16" s="11">
        <v>16.7</v>
      </c>
      <c r="G16" s="11">
        <v>9.01</v>
      </c>
      <c r="H16" s="11">
        <v>19.75</v>
      </c>
      <c r="I16" s="11">
        <v>8.18</v>
      </c>
      <c r="J16" s="11">
        <v>18.4</v>
      </c>
      <c r="K16" s="11">
        <v>8.52</v>
      </c>
      <c r="L16" s="53">
        <f t="shared" si="0"/>
        <v>54.85</v>
      </c>
      <c r="M16" s="54">
        <f t="shared" si="1"/>
        <v>0</v>
      </c>
      <c r="N16" s="54">
        <f t="shared" si="2"/>
        <v>54.85</v>
      </c>
      <c r="O16" s="54">
        <f t="shared" si="3"/>
        <v>19.75</v>
      </c>
      <c r="P16" s="54">
        <f t="shared" si="4"/>
        <v>0</v>
      </c>
      <c r="Q16" s="54"/>
      <c r="R16" s="54"/>
      <c r="S16" s="53">
        <v>0</v>
      </c>
      <c r="T16" s="54"/>
      <c r="U16" s="54">
        <f t="shared" si="5"/>
        <v>19.75</v>
      </c>
      <c r="V16" s="54">
        <f t="shared" si="6"/>
        <v>0</v>
      </c>
      <c r="W16" s="55">
        <f t="shared" si="7"/>
      </c>
      <c r="X16" s="55">
        <f t="shared" si="8"/>
      </c>
    </row>
    <row r="17" spans="1:24" ht="15" thickBot="1">
      <c r="A17" s="64"/>
      <c r="B17" t="s">
        <v>97</v>
      </c>
      <c r="C17" s="15"/>
      <c r="D17" s="11">
        <v>19.7</v>
      </c>
      <c r="E17" s="11">
        <v>8.28</v>
      </c>
      <c r="F17" s="11">
        <v>16.65</v>
      </c>
      <c r="G17" s="11">
        <v>9.14</v>
      </c>
      <c r="H17" s="11">
        <v>18.5</v>
      </c>
      <c r="I17" s="11">
        <v>8.88</v>
      </c>
      <c r="J17" s="11">
        <v>12.25</v>
      </c>
      <c r="K17" s="11">
        <v>9.61</v>
      </c>
      <c r="L17" s="53">
        <f t="shared" si="0"/>
        <v>67.1</v>
      </c>
      <c r="M17" s="54">
        <f t="shared" si="1"/>
        <v>12.25</v>
      </c>
      <c r="N17" s="54">
        <f t="shared" si="2"/>
        <v>54.849999999999994</v>
      </c>
      <c r="O17" s="54">
        <f t="shared" si="3"/>
        <v>19.7</v>
      </c>
      <c r="P17" s="54">
        <f t="shared" si="4"/>
        <v>8.28</v>
      </c>
      <c r="Q17" s="54"/>
      <c r="R17" s="54"/>
      <c r="S17" s="53">
        <v>0</v>
      </c>
      <c r="T17" s="54"/>
      <c r="U17" s="54">
        <f t="shared" si="5"/>
        <v>19.7</v>
      </c>
      <c r="V17" s="54">
        <f t="shared" si="6"/>
        <v>8.28</v>
      </c>
      <c r="W17" s="55">
        <f t="shared" si="7"/>
        <v>126.08695652173915</v>
      </c>
      <c r="X17" s="55">
        <f t="shared" si="8"/>
        <v>7.16403162055336</v>
      </c>
    </row>
    <row r="18" spans="1:24" ht="15" thickBot="1">
      <c r="A18" s="64"/>
      <c r="B18" t="s">
        <v>65</v>
      </c>
      <c r="C18" s="15"/>
      <c r="D18" s="11">
        <v>17.75</v>
      </c>
      <c r="E18" s="11">
        <v>9.3</v>
      </c>
      <c r="F18" s="11">
        <v>18.4</v>
      </c>
      <c r="G18" s="11">
        <v>8.82</v>
      </c>
      <c r="H18" s="11">
        <v>18.4</v>
      </c>
      <c r="I18" s="11">
        <v>9.11</v>
      </c>
      <c r="J18" s="11">
        <v>17.7</v>
      </c>
      <c r="K18" s="11">
        <v>9.37</v>
      </c>
      <c r="L18" s="53">
        <f t="shared" si="0"/>
        <v>72.25</v>
      </c>
      <c r="M18" s="54">
        <f t="shared" si="1"/>
        <v>17.7</v>
      </c>
      <c r="N18" s="54">
        <f t="shared" si="2"/>
        <v>54.55</v>
      </c>
      <c r="O18" s="54">
        <f t="shared" si="3"/>
        <v>18.4</v>
      </c>
      <c r="P18" s="54">
        <f t="shared" si="4"/>
        <v>8.82</v>
      </c>
      <c r="Q18" s="54"/>
      <c r="R18" s="54"/>
      <c r="S18" s="53">
        <v>0</v>
      </c>
      <c r="T18" s="54"/>
      <c r="U18" s="54">
        <f t="shared" si="5"/>
        <v>18.4</v>
      </c>
      <c r="V18" s="54">
        <f t="shared" si="6"/>
        <v>8.82</v>
      </c>
      <c r="W18" s="55">
        <f t="shared" si="7"/>
        <v>118.3673469387755</v>
      </c>
      <c r="X18" s="55">
        <f t="shared" si="8"/>
        <v>6.725417439703153</v>
      </c>
    </row>
    <row r="19" spans="1:24" ht="15" thickBot="1">
      <c r="A19" s="64"/>
      <c r="B19" t="s">
        <v>90</v>
      </c>
      <c r="C19" s="15"/>
      <c r="D19" s="11">
        <v>18.3</v>
      </c>
      <c r="E19" s="11">
        <v>8.41</v>
      </c>
      <c r="F19" s="11">
        <v>17.4</v>
      </c>
      <c r="G19" s="11">
        <v>8.9</v>
      </c>
      <c r="H19" s="11">
        <v>18.15</v>
      </c>
      <c r="I19" s="11">
        <v>8.59</v>
      </c>
      <c r="J19" s="11">
        <v>16.75</v>
      </c>
      <c r="K19" s="11">
        <v>9</v>
      </c>
      <c r="L19" s="53">
        <f t="shared" si="0"/>
        <v>70.6</v>
      </c>
      <c r="M19" s="54">
        <f t="shared" si="1"/>
        <v>16.75</v>
      </c>
      <c r="N19" s="54">
        <f t="shared" si="2"/>
        <v>53.849999999999994</v>
      </c>
      <c r="O19" s="54">
        <f t="shared" si="3"/>
        <v>18.3</v>
      </c>
      <c r="P19" s="54">
        <f t="shared" si="4"/>
        <v>8.41</v>
      </c>
      <c r="Q19" s="54"/>
      <c r="R19" s="54"/>
      <c r="S19" s="53">
        <v>0</v>
      </c>
      <c r="T19" s="54"/>
      <c r="U19" s="54">
        <f t="shared" si="5"/>
        <v>18.3</v>
      </c>
      <c r="V19" s="54">
        <f t="shared" si="6"/>
        <v>8.41</v>
      </c>
      <c r="W19" s="55">
        <f t="shared" si="7"/>
        <v>124.13793103448276</v>
      </c>
      <c r="X19" s="55">
        <f t="shared" si="8"/>
        <v>7.053291536050156</v>
      </c>
    </row>
    <row r="20" spans="1:24" ht="15" thickBot="1">
      <c r="A20" s="64"/>
      <c r="B20" t="s">
        <v>71</v>
      </c>
      <c r="C20" s="15"/>
      <c r="D20" s="11">
        <v>18.25</v>
      </c>
      <c r="E20" s="11">
        <v>8.44</v>
      </c>
      <c r="F20" s="11">
        <v>16.2</v>
      </c>
      <c r="G20" s="11">
        <v>9.21</v>
      </c>
      <c r="H20" s="11">
        <v>17.85</v>
      </c>
      <c r="I20" s="11">
        <v>8.1</v>
      </c>
      <c r="J20" s="11">
        <v>16.5</v>
      </c>
      <c r="K20" s="11">
        <v>8.56</v>
      </c>
      <c r="L20" s="53">
        <f t="shared" si="0"/>
        <v>68.80000000000001</v>
      </c>
      <c r="M20" s="54">
        <f t="shared" si="1"/>
        <v>16.2</v>
      </c>
      <c r="N20" s="54">
        <f t="shared" si="2"/>
        <v>52.60000000000001</v>
      </c>
      <c r="O20" s="54">
        <f t="shared" si="3"/>
        <v>18.25</v>
      </c>
      <c r="P20" s="54">
        <f t="shared" si="4"/>
        <v>8.1</v>
      </c>
      <c r="Q20" s="54"/>
      <c r="R20" s="54"/>
      <c r="S20" s="53">
        <v>0</v>
      </c>
      <c r="T20" s="54"/>
      <c r="U20" s="54">
        <f t="shared" si="5"/>
        <v>18.25</v>
      </c>
      <c r="V20" s="54">
        <f t="shared" si="6"/>
        <v>8.1</v>
      </c>
      <c r="W20" s="55">
        <f t="shared" si="7"/>
        <v>128.88888888888889</v>
      </c>
      <c r="X20" s="55">
        <f t="shared" si="8"/>
        <v>7.323232323232323</v>
      </c>
    </row>
    <row r="21" spans="1:24" ht="15" thickBot="1">
      <c r="A21" s="64"/>
      <c r="B21" t="s">
        <v>61</v>
      </c>
      <c r="C21" s="15"/>
      <c r="D21" s="11">
        <v>17.25</v>
      </c>
      <c r="E21" s="11">
        <v>9.95</v>
      </c>
      <c r="F21" s="11">
        <v>17.65</v>
      </c>
      <c r="G21" s="11">
        <v>9.16</v>
      </c>
      <c r="H21" s="11">
        <v>16.8</v>
      </c>
      <c r="I21" s="11">
        <v>9.33</v>
      </c>
      <c r="J21" s="11">
        <v>4.65</v>
      </c>
      <c r="K21" s="11">
        <v>9.87</v>
      </c>
      <c r="L21" s="53">
        <f t="shared" si="0"/>
        <v>56.35</v>
      </c>
      <c r="M21" s="54">
        <f t="shared" si="1"/>
        <v>4.65</v>
      </c>
      <c r="N21" s="54">
        <f t="shared" si="2"/>
        <v>51.7</v>
      </c>
      <c r="O21" s="54">
        <f t="shared" si="3"/>
        <v>17.65</v>
      </c>
      <c r="P21" s="54">
        <f t="shared" si="4"/>
        <v>9.16</v>
      </c>
      <c r="Q21" s="54"/>
      <c r="R21" s="54"/>
      <c r="S21" s="53">
        <v>0</v>
      </c>
      <c r="T21" s="54"/>
      <c r="U21" s="54">
        <f t="shared" si="5"/>
        <v>17.65</v>
      </c>
      <c r="V21" s="54">
        <f t="shared" si="6"/>
        <v>9.16</v>
      </c>
      <c r="W21" s="55">
        <f t="shared" si="7"/>
        <v>113.97379912663754</v>
      </c>
      <c r="X21" s="55">
        <f t="shared" si="8"/>
        <v>6.475784041286225</v>
      </c>
    </row>
    <row r="22" spans="1:24" ht="15" thickBot="1">
      <c r="A22" s="64"/>
      <c r="B22" t="s">
        <v>91</v>
      </c>
      <c r="C22" s="15"/>
      <c r="D22" s="11">
        <v>16.9</v>
      </c>
      <c r="E22" s="11">
        <v>8.58</v>
      </c>
      <c r="F22" s="11">
        <v>15.9</v>
      </c>
      <c r="G22" s="11">
        <v>9.85</v>
      </c>
      <c r="H22" s="11">
        <v>16.55</v>
      </c>
      <c r="I22" s="11">
        <v>8.89</v>
      </c>
      <c r="J22" s="11">
        <v>15.05</v>
      </c>
      <c r="K22" s="11">
        <v>9.41</v>
      </c>
      <c r="L22" s="53">
        <f t="shared" si="0"/>
        <v>64.39999999999999</v>
      </c>
      <c r="M22" s="54">
        <f t="shared" si="1"/>
        <v>15.05</v>
      </c>
      <c r="N22" s="54">
        <f t="shared" si="2"/>
        <v>49.349999999999994</v>
      </c>
      <c r="O22" s="54">
        <f t="shared" si="3"/>
        <v>16.9</v>
      </c>
      <c r="P22" s="54">
        <f t="shared" si="4"/>
        <v>8.58</v>
      </c>
      <c r="Q22" s="54"/>
      <c r="R22" s="54"/>
      <c r="S22" s="53">
        <v>0</v>
      </c>
      <c r="T22" s="54"/>
      <c r="U22" s="54">
        <f t="shared" si="5"/>
        <v>16.9</v>
      </c>
      <c r="V22" s="54">
        <f t="shared" si="6"/>
        <v>8.58</v>
      </c>
      <c r="W22" s="55">
        <f t="shared" si="7"/>
        <v>121.67832167832168</v>
      </c>
      <c r="X22" s="55">
        <f t="shared" si="8"/>
        <v>6.913541004450096</v>
      </c>
    </row>
    <row r="23" spans="1:24" ht="15" thickBot="1">
      <c r="A23" s="64"/>
      <c r="B23" t="s">
        <v>89</v>
      </c>
      <c r="C23" s="15"/>
      <c r="D23" s="11">
        <v>16.2</v>
      </c>
      <c r="E23" s="11">
        <v>8.07</v>
      </c>
      <c r="F23" s="11">
        <v>15.85</v>
      </c>
      <c r="G23" s="11">
        <v>9.6</v>
      </c>
      <c r="H23" s="11">
        <v>16.4</v>
      </c>
      <c r="I23" s="11">
        <v>8.98</v>
      </c>
      <c r="J23" s="11">
        <v>15.6</v>
      </c>
      <c r="K23" s="11">
        <v>9.13</v>
      </c>
      <c r="L23" s="53">
        <f t="shared" si="0"/>
        <v>64.05</v>
      </c>
      <c r="M23" s="54">
        <f t="shared" si="1"/>
        <v>15.6</v>
      </c>
      <c r="N23" s="54">
        <f t="shared" si="2"/>
        <v>48.449999999999996</v>
      </c>
      <c r="O23" s="54">
        <f t="shared" si="3"/>
        <v>16.4</v>
      </c>
      <c r="P23" s="54">
        <f t="shared" si="4"/>
        <v>8.07</v>
      </c>
      <c r="Q23" s="54"/>
      <c r="R23" s="54"/>
      <c r="S23" s="53">
        <v>0</v>
      </c>
      <c r="T23" s="54"/>
      <c r="U23" s="54">
        <f t="shared" si="5"/>
        <v>16.4</v>
      </c>
      <c r="V23" s="54">
        <f t="shared" si="6"/>
        <v>8.07</v>
      </c>
      <c r="W23" s="55">
        <f t="shared" si="7"/>
        <v>129.36802973977694</v>
      </c>
      <c r="X23" s="55">
        <f t="shared" si="8"/>
        <v>7.350456235214599</v>
      </c>
    </row>
    <row r="24" spans="1:24" ht="15" thickBot="1">
      <c r="A24" s="64"/>
      <c r="B24" t="s">
        <v>93</v>
      </c>
      <c r="C24" s="15"/>
      <c r="D24" s="11">
        <v>16.65</v>
      </c>
      <c r="E24" s="11">
        <v>9.2</v>
      </c>
      <c r="F24" s="11">
        <v>13.7</v>
      </c>
      <c r="G24" s="11">
        <v>10.17</v>
      </c>
      <c r="H24" s="11">
        <v>15.5</v>
      </c>
      <c r="I24" s="11">
        <v>7.73</v>
      </c>
      <c r="J24" s="11">
        <v>15.05</v>
      </c>
      <c r="K24" s="11">
        <v>9.45</v>
      </c>
      <c r="L24" s="53">
        <f t="shared" si="0"/>
        <v>60.89999999999999</v>
      </c>
      <c r="M24" s="54">
        <f t="shared" si="1"/>
        <v>13.7</v>
      </c>
      <c r="N24" s="54">
        <f t="shared" si="2"/>
        <v>47.19999999999999</v>
      </c>
      <c r="O24" s="54">
        <f t="shared" si="3"/>
        <v>16.65</v>
      </c>
      <c r="P24" s="54">
        <f t="shared" si="4"/>
        <v>7.73</v>
      </c>
      <c r="Q24" s="54"/>
      <c r="R24" s="54"/>
      <c r="S24" s="53">
        <v>0</v>
      </c>
      <c r="T24" s="54"/>
      <c r="U24" s="54">
        <f t="shared" si="5"/>
        <v>16.65</v>
      </c>
      <c r="V24" s="54">
        <f t="shared" si="6"/>
        <v>7.73</v>
      </c>
      <c r="W24" s="55">
        <f t="shared" si="7"/>
        <v>135.0582147477361</v>
      </c>
      <c r="X24" s="55">
        <f t="shared" si="8"/>
        <v>7.673762201575913</v>
      </c>
    </row>
    <row r="25" spans="1:24" ht="15" thickBot="1">
      <c r="A25" s="64"/>
      <c r="B25" t="s">
        <v>87</v>
      </c>
      <c r="C25" s="15"/>
      <c r="D25" s="11">
        <v>15.75</v>
      </c>
      <c r="E25" s="11">
        <v>9.87</v>
      </c>
      <c r="F25" s="11">
        <v>15</v>
      </c>
      <c r="G25" s="11">
        <v>10.33</v>
      </c>
      <c r="H25" s="11">
        <v>15.7</v>
      </c>
      <c r="I25" s="11">
        <v>10.12</v>
      </c>
      <c r="J25" s="11">
        <v>14.25</v>
      </c>
      <c r="K25" s="11">
        <v>10.84</v>
      </c>
      <c r="L25" s="53">
        <f t="shared" si="0"/>
        <v>60.7</v>
      </c>
      <c r="M25" s="54">
        <f t="shared" si="1"/>
        <v>14.25</v>
      </c>
      <c r="N25" s="54">
        <f t="shared" si="2"/>
        <v>46.45</v>
      </c>
      <c r="O25" s="54">
        <f t="shared" si="3"/>
        <v>15.75</v>
      </c>
      <c r="P25" s="54">
        <f t="shared" si="4"/>
        <v>9.87</v>
      </c>
      <c r="Q25" s="54"/>
      <c r="R25" s="54"/>
      <c r="S25" s="53">
        <v>0</v>
      </c>
      <c r="T25" s="54"/>
      <c r="U25" s="54">
        <f t="shared" si="5"/>
        <v>15.75</v>
      </c>
      <c r="V25" s="54">
        <f t="shared" si="6"/>
        <v>9.87</v>
      </c>
      <c r="W25" s="55">
        <f t="shared" si="7"/>
        <v>105.77507598784196</v>
      </c>
      <c r="X25" s="55">
        <f t="shared" si="8"/>
        <v>6.009947499309202</v>
      </c>
    </row>
    <row r="26" spans="1:24" ht="15" thickBot="1">
      <c r="A26" s="64"/>
      <c r="B26" t="s">
        <v>88</v>
      </c>
      <c r="C26" s="15"/>
      <c r="D26" s="11">
        <v>14.75</v>
      </c>
      <c r="E26" s="11">
        <v>9.21</v>
      </c>
      <c r="F26" s="11">
        <v>13.4</v>
      </c>
      <c r="G26" s="11">
        <v>10</v>
      </c>
      <c r="H26" s="11">
        <v>14.2</v>
      </c>
      <c r="I26" s="11">
        <v>8.94</v>
      </c>
      <c r="J26" s="11">
        <v>15.4</v>
      </c>
      <c r="K26" s="11">
        <v>9.76</v>
      </c>
      <c r="L26" s="53">
        <f t="shared" si="0"/>
        <v>57.74999999999999</v>
      </c>
      <c r="M26" s="54">
        <f t="shared" si="1"/>
        <v>13.4</v>
      </c>
      <c r="N26" s="54">
        <f t="shared" si="2"/>
        <v>44.349999999999994</v>
      </c>
      <c r="O26" s="54">
        <f t="shared" si="3"/>
        <v>15.4</v>
      </c>
      <c r="P26" s="54">
        <f t="shared" si="4"/>
        <v>8.94</v>
      </c>
      <c r="Q26" s="54"/>
      <c r="R26" s="54"/>
      <c r="S26" s="53">
        <v>0</v>
      </c>
      <c r="T26" s="54"/>
      <c r="U26" s="54">
        <f t="shared" si="5"/>
        <v>15.4</v>
      </c>
      <c r="V26" s="54">
        <f t="shared" si="6"/>
        <v>8.94</v>
      </c>
      <c r="W26" s="55">
        <f t="shared" si="7"/>
        <v>116.7785234899329</v>
      </c>
      <c r="X26" s="55">
        <f t="shared" si="8"/>
        <v>6.635143380109824</v>
      </c>
    </row>
    <row r="27" spans="1:24" ht="15" thickBot="1">
      <c r="A27" s="64"/>
      <c r="B27" t="s">
        <v>95</v>
      </c>
      <c r="C27" s="15"/>
      <c r="D27" s="11">
        <v>15</v>
      </c>
      <c r="E27" s="11">
        <v>10.2</v>
      </c>
      <c r="F27" s="11">
        <v>14.5</v>
      </c>
      <c r="G27" s="11">
        <v>10.69</v>
      </c>
      <c r="H27" s="11">
        <v>14.45</v>
      </c>
      <c r="I27" s="11">
        <v>10.27</v>
      </c>
      <c r="J27" s="11">
        <v>14.7</v>
      </c>
      <c r="K27" s="11">
        <v>10.08</v>
      </c>
      <c r="L27" s="53">
        <f t="shared" si="0"/>
        <v>58.650000000000006</v>
      </c>
      <c r="M27" s="54">
        <f t="shared" si="1"/>
        <v>14.45</v>
      </c>
      <c r="N27" s="54">
        <f t="shared" si="2"/>
        <v>44.2</v>
      </c>
      <c r="O27" s="54">
        <f t="shared" si="3"/>
        <v>15</v>
      </c>
      <c r="P27" s="54">
        <f t="shared" si="4"/>
        <v>10.08</v>
      </c>
      <c r="Q27" s="54"/>
      <c r="R27" s="54"/>
      <c r="S27" s="53">
        <v>0</v>
      </c>
      <c r="T27" s="54"/>
      <c r="U27" s="54">
        <f t="shared" si="5"/>
        <v>15</v>
      </c>
      <c r="V27" s="54">
        <f t="shared" si="6"/>
        <v>10.08</v>
      </c>
      <c r="W27" s="55">
        <f t="shared" si="7"/>
        <v>103.57142857142858</v>
      </c>
      <c r="X27" s="55">
        <f t="shared" si="8"/>
        <v>5.88474025974026</v>
      </c>
    </row>
    <row r="28" spans="1:24" ht="15.75" customHeight="1" thickBot="1">
      <c r="A28" s="64"/>
      <c r="B28" t="s">
        <v>98</v>
      </c>
      <c r="C28" s="15"/>
      <c r="D28" s="11">
        <v>16.3</v>
      </c>
      <c r="E28" s="11">
        <v>9.77</v>
      </c>
      <c r="F28" s="11">
        <v>11.1</v>
      </c>
      <c r="G28" s="11">
        <v>10.43</v>
      </c>
      <c r="H28" s="11">
        <v>16.25</v>
      </c>
      <c r="I28" s="11">
        <v>9.86</v>
      </c>
      <c r="J28" s="11">
        <v>7</v>
      </c>
      <c r="K28" s="11">
        <v>8.99</v>
      </c>
      <c r="L28" s="53">
        <f t="shared" si="0"/>
        <v>50.65</v>
      </c>
      <c r="M28" s="54">
        <f t="shared" si="1"/>
        <v>7</v>
      </c>
      <c r="N28" s="54">
        <f t="shared" si="2"/>
        <v>43.65</v>
      </c>
      <c r="O28" s="54">
        <f t="shared" si="3"/>
        <v>16.3</v>
      </c>
      <c r="P28" s="54">
        <f t="shared" si="4"/>
        <v>8.99</v>
      </c>
      <c r="Q28" s="54"/>
      <c r="R28" s="54"/>
      <c r="S28" s="53">
        <v>0</v>
      </c>
      <c r="T28" s="54"/>
      <c r="U28" s="54">
        <f t="shared" si="5"/>
        <v>16.3</v>
      </c>
      <c r="V28" s="54">
        <f t="shared" si="6"/>
        <v>8.99</v>
      </c>
      <c r="W28" s="55">
        <f t="shared" si="7"/>
        <v>116.12903225806451</v>
      </c>
      <c r="X28" s="55">
        <f t="shared" si="8"/>
        <v>6.5982404692082115</v>
      </c>
    </row>
    <row r="29" spans="1:24" ht="15.75" customHeight="1" thickBot="1">
      <c r="A29" s="64"/>
      <c r="B29" t="s">
        <v>92</v>
      </c>
      <c r="C29" s="15"/>
      <c r="D29" s="11">
        <v>12.8</v>
      </c>
      <c r="E29" s="11">
        <v>10.66</v>
      </c>
      <c r="F29" s="11">
        <v>12.65</v>
      </c>
      <c r="G29" s="11">
        <v>10.94</v>
      </c>
      <c r="H29" s="11">
        <v>12.4</v>
      </c>
      <c r="I29" s="11">
        <v>10.83</v>
      </c>
      <c r="J29" s="11">
        <v>14.25</v>
      </c>
      <c r="K29" s="11">
        <v>9.29</v>
      </c>
      <c r="L29" s="53">
        <f t="shared" si="0"/>
        <v>52.1</v>
      </c>
      <c r="M29" s="54">
        <f t="shared" si="1"/>
        <v>12.4</v>
      </c>
      <c r="N29" s="54">
        <f t="shared" si="2"/>
        <v>39.7</v>
      </c>
      <c r="O29" s="54">
        <f t="shared" si="3"/>
        <v>14.25</v>
      </c>
      <c r="P29" s="54">
        <f t="shared" si="4"/>
        <v>9.29</v>
      </c>
      <c r="Q29" s="54"/>
      <c r="R29" s="54"/>
      <c r="S29" s="53">
        <v>0</v>
      </c>
      <c r="T29" s="54"/>
      <c r="U29" s="54">
        <f t="shared" si="5"/>
        <v>14.25</v>
      </c>
      <c r="V29" s="54">
        <f t="shared" si="6"/>
        <v>9.29</v>
      </c>
      <c r="W29" s="55">
        <f t="shared" si="7"/>
        <v>112.37890204520991</v>
      </c>
      <c r="X29" s="55">
        <f t="shared" si="8"/>
        <v>6.385164888932381</v>
      </c>
    </row>
    <row r="30" spans="1:24" ht="15.75" customHeight="1">
      <c r="A30" s="64"/>
      <c r="B30" t="s">
        <v>96</v>
      </c>
      <c r="C30" s="15"/>
      <c r="D30" s="11">
        <v>11.85</v>
      </c>
      <c r="E30" s="11">
        <v>13.21</v>
      </c>
      <c r="F30" s="11">
        <v>9.9</v>
      </c>
      <c r="G30" s="11">
        <v>12.61</v>
      </c>
      <c r="H30" s="11">
        <v>7.1</v>
      </c>
      <c r="I30" s="11">
        <v>15.19</v>
      </c>
      <c r="J30" s="11">
        <v>9.5</v>
      </c>
      <c r="K30" s="11">
        <v>14.28</v>
      </c>
      <c r="L30" s="53">
        <f t="shared" si="0"/>
        <v>38.35</v>
      </c>
      <c r="M30" s="54">
        <f t="shared" si="1"/>
        <v>7.1</v>
      </c>
      <c r="N30" s="54">
        <f t="shared" si="2"/>
        <v>31.25</v>
      </c>
      <c r="O30" s="54">
        <f t="shared" si="3"/>
        <v>11.85</v>
      </c>
      <c r="P30" s="54">
        <f t="shared" si="4"/>
        <v>12.61</v>
      </c>
      <c r="Q30" s="54"/>
      <c r="R30" s="54"/>
      <c r="S30" s="53">
        <v>0</v>
      </c>
      <c r="T30" s="54"/>
      <c r="U30" s="54">
        <f t="shared" si="5"/>
        <v>11.85</v>
      </c>
      <c r="V30" s="54">
        <f t="shared" si="6"/>
        <v>12.61</v>
      </c>
      <c r="W30" s="55">
        <f t="shared" si="7"/>
        <v>82.79143536875496</v>
      </c>
      <c r="X30" s="55">
        <f t="shared" si="8"/>
        <v>4.704058827770169</v>
      </c>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7" t="s">
        <v>28</v>
      </c>
      <c r="E1" s="137"/>
      <c r="F1" s="31"/>
      <c r="G1" s="137" t="s">
        <v>29</v>
      </c>
      <c r="H1" s="137"/>
    </row>
    <row r="2" spans="4:18" ht="12.75">
      <c r="D2" s="31" t="s">
        <v>30</v>
      </c>
      <c r="E2" s="31" t="s">
        <v>31</v>
      </c>
      <c r="F2" s="31"/>
      <c r="G2" s="31" t="s">
        <v>30</v>
      </c>
      <c r="H2" s="31" t="s">
        <v>31</v>
      </c>
      <c r="R2"/>
    </row>
    <row r="3" spans="4:8" ht="12.75">
      <c r="D3" s="11">
        <v>1</v>
      </c>
      <c r="E3" s="11">
        <v>50</v>
      </c>
      <c r="G3" s="11">
        <v>1</v>
      </c>
      <c r="H3" s="11">
        <v>25</v>
      </c>
    </row>
    <row r="4" spans="2:17" ht="18" customHeight="1">
      <c r="B4" s="33">
        <v>20</v>
      </c>
      <c r="C4" s="33" t="s">
        <v>39</v>
      </c>
      <c r="D4" s="41"/>
      <c r="E4" s="42"/>
      <c r="F4" s="43"/>
      <c r="G4" s="41"/>
      <c r="H4" s="43"/>
      <c r="I4" s="41"/>
      <c r="J4" s="44"/>
      <c r="K4" s="41"/>
      <c r="L4" s="43"/>
      <c r="M4" s="41"/>
      <c r="N4" s="44"/>
      <c r="O4" s="41"/>
      <c r="P4" s="43"/>
      <c r="Q4" s="41"/>
    </row>
    <row r="5" spans="1:18" ht="12.75">
      <c r="A5" s="29" t="s">
        <v>27</v>
      </c>
      <c r="B5" s="29" t="s">
        <v>20</v>
      </c>
      <c r="C5" s="138"/>
      <c r="D5" s="139"/>
      <c r="E5" s="140"/>
      <c r="G5" s="141"/>
      <c r="H5" s="139"/>
      <c r="I5" s="140"/>
      <c r="K5" s="135"/>
      <c r="L5" s="104"/>
      <c r="M5" s="136"/>
      <c r="O5" s="132" t="s">
        <v>19</v>
      </c>
      <c r="P5" s="133"/>
      <c r="Q5" s="134"/>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6">IF(MIN(D7,E7,H7,I7,L7:M7,P7,Q7)&gt;=0.01,"OK","")</f>
        <v>OK</v>
      </c>
      <c r="B7" s="21">
        <v>1</v>
      </c>
      <c r="C7" t="s">
        <v>79</v>
      </c>
      <c r="D7" s="11">
        <v>28.85</v>
      </c>
      <c r="E7" s="11">
        <v>5.36</v>
      </c>
      <c r="F7" s="13"/>
      <c r="G7" t="s">
        <v>69</v>
      </c>
      <c r="H7" s="11">
        <v>28.9</v>
      </c>
      <c r="I7" s="11">
        <v>5.22</v>
      </c>
      <c r="J7" s="22"/>
      <c r="K7" t="s">
        <v>62</v>
      </c>
      <c r="L7" s="11">
        <v>28.05</v>
      </c>
      <c r="M7" s="11">
        <v>5.46</v>
      </c>
      <c r="N7" s="22"/>
      <c r="O7" t="s">
        <v>66</v>
      </c>
      <c r="P7" s="11">
        <v>33.45</v>
      </c>
      <c r="Q7" s="11">
        <v>5.04</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66</v>
      </c>
      <c r="D8" s="11">
        <v>32.1</v>
      </c>
      <c r="E8" s="11">
        <v>4.58</v>
      </c>
      <c r="F8" s="13"/>
      <c r="G8" t="s">
        <v>79</v>
      </c>
      <c r="H8" s="11">
        <v>26.7</v>
      </c>
      <c r="I8" s="11">
        <v>5.46</v>
      </c>
      <c r="J8" s="22"/>
      <c r="K8" t="s">
        <v>69</v>
      </c>
      <c r="L8" s="11">
        <v>27.4</v>
      </c>
      <c r="M8" s="11">
        <v>5.14</v>
      </c>
      <c r="N8" s="22"/>
      <c r="O8" t="s">
        <v>62</v>
      </c>
      <c r="P8" s="11">
        <v>26.7</v>
      </c>
      <c r="Q8" s="11">
        <v>5.88</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70</v>
      </c>
      <c r="D9" s="11">
        <v>35.1</v>
      </c>
      <c r="E9" s="11">
        <v>4.79</v>
      </c>
      <c r="F9" s="13"/>
      <c r="G9" t="s">
        <v>76</v>
      </c>
      <c r="H9" s="11">
        <v>24.4</v>
      </c>
      <c r="I9" s="11">
        <v>5.99</v>
      </c>
      <c r="J9" s="22"/>
      <c r="K9" t="s">
        <v>72</v>
      </c>
      <c r="L9" s="11">
        <v>30.3</v>
      </c>
      <c r="M9" s="11">
        <v>5.17</v>
      </c>
      <c r="N9" s="22"/>
      <c r="O9" t="s">
        <v>64</v>
      </c>
      <c r="P9" s="11">
        <v>23.65</v>
      </c>
      <c r="Q9" s="11">
        <v>5.47</v>
      </c>
      <c r="R9" s="17">
        <f t="shared" si="1"/>
      </c>
      <c r="S9" s="20"/>
      <c r="T9" s="20"/>
      <c r="U9" s="20"/>
      <c r="V9" s="20"/>
      <c r="W9" s="20"/>
      <c r="X9" s="20"/>
      <c r="Y9" s="20"/>
      <c r="Z9" s="20"/>
      <c r="AA9" s="20"/>
      <c r="AB9" s="20"/>
      <c r="AC9" s="20"/>
      <c r="AD9" s="20"/>
      <c r="AE9" s="20"/>
    </row>
    <row r="10" spans="1:31" ht="12.75">
      <c r="A10" s="3" t="str">
        <f t="shared" si="0"/>
        <v>OK</v>
      </c>
      <c r="B10" s="21">
        <v>4</v>
      </c>
      <c r="C10" t="s">
        <v>64</v>
      </c>
      <c r="D10" s="11">
        <v>28.2</v>
      </c>
      <c r="E10" s="11">
        <v>5.12</v>
      </c>
      <c r="F10" s="13"/>
      <c r="G10" t="s">
        <v>70</v>
      </c>
      <c r="H10" s="11">
        <v>27.3</v>
      </c>
      <c r="I10" s="11">
        <v>5.14</v>
      </c>
      <c r="J10" s="22"/>
      <c r="K10" t="s">
        <v>76</v>
      </c>
      <c r="L10" s="11">
        <v>28.7</v>
      </c>
      <c r="M10" s="11">
        <v>5.3</v>
      </c>
      <c r="N10" s="22"/>
      <c r="O10" t="s">
        <v>72</v>
      </c>
      <c r="P10" s="11">
        <v>29</v>
      </c>
      <c r="Q10" s="11">
        <v>5.09</v>
      </c>
      <c r="R10" s="17">
        <f t="shared" si="1"/>
      </c>
      <c r="S10" s="20"/>
      <c r="T10" s="20"/>
      <c r="U10" s="20"/>
      <c r="V10" s="20"/>
      <c r="W10" s="20"/>
      <c r="X10" s="20"/>
      <c r="Y10" s="20"/>
      <c r="Z10" s="20"/>
      <c r="AA10" s="20"/>
      <c r="AB10" s="20"/>
      <c r="AC10" s="20"/>
      <c r="AD10" s="20"/>
      <c r="AE10" s="20"/>
    </row>
    <row r="11" spans="1:37" ht="12.75">
      <c r="A11" s="3" t="str">
        <f t="shared" si="0"/>
        <v>OK</v>
      </c>
      <c r="B11" s="21">
        <v>5</v>
      </c>
      <c r="C11" t="s">
        <v>63</v>
      </c>
      <c r="D11" s="11">
        <v>33</v>
      </c>
      <c r="E11" s="11">
        <v>4.79</v>
      </c>
      <c r="F11" s="13"/>
      <c r="G11" t="s">
        <v>71</v>
      </c>
      <c r="H11" s="11">
        <v>25.7</v>
      </c>
      <c r="I11" s="11">
        <v>5.93</v>
      </c>
      <c r="J11" s="22"/>
      <c r="K11" t="s">
        <v>67</v>
      </c>
      <c r="L11" s="11">
        <v>30.7</v>
      </c>
      <c r="M11" s="11">
        <v>5.24</v>
      </c>
      <c r="N11" s="22"/>
      <c r="O11" t="s">
        <v>68</v>
      </c>
      <c r="P11" s="11">
        <v>27.25</v>
      </c>
      <c r="Q11" s="11">
        <v>5.44</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68</v>
      </c>
      <c r="D12" s="11">
        <v>32.95</v>
      </c>
      <c r="E12" s="11">
        <v>4.83</v>
      </c>
      <c r="F12" s="13"/>
      <c r="G12" t="s">
        <v>63</v>
      </c>
      <c r="H12" s="11">
        <v>29.55</v>
      </c>
      <c r="I12" s="11">
        <v>5.1</v>
      </c>
      <c r="J12" s="22"/>
      <c r="K12" t="s">
        <v>71</v>
      </c>
      <c r="L12" s="11">
        <v>27.85</v>
      </c>
      <c r="M12" s="11">
        <v>5.56</v>
      </c>
      <c r="N12" s="22"/>
      <c r="O12" t="s">
        <v>67</v>
      </c>
      <c r="P12" s="11">
        <v>27.7</v>
      </c>
      <c r="Q12" s="11">
        <v>6.57</v>
      </c>
      <c r="R12" s="17">
        <f t="shared" si="1"/>
      </c>
      <c r="S12" s="20"/>
      <c r="T12" s="20"/>
      <c r="U12" s="20"/>
      <c r="V12" s="20"/>
      <c r="W12" s="20"/>
      <c r="X12" s="20"/>
      <c r="Y12" s="20"/>
      <c r="Z12" s="20"/>
      <c r="AA12" s="20"/>
      <c r="AB12" s="20"/>
      <c r="AC12" s="20"/>
      <c r="AD12" s="20"/>
      <c r="AE12" s="20"/>
    </row>
    <row r="13" spans="1:31" ht="12.75">
      <c r="A13" s="3" t="str">
        <f t="shared" si="0"/>
        <v>OK</v>
      </c>
      <c r="B13" s="21">
        <v>7</v>
      </c>
      <c r="C13" t="s">
        <v>61</v>
      </c>
      <c r="D13" s="11">
        <v>30.1</v>
      </c>
      <c r="E13" s="11">
        <v>5.49</v>
      </c>
      <c r="F13" s="13"/>
      <c r="G13" t="s">
        <v>77</v>
      </c>
      <c r="H13" s="11">
        <v>19.25</v>
      </c>
      <c r="I13" s="11">
        <v>6.39</v>
      </c>
      <c r="J13" s="22"/>
      <c r="K13" t="s">
        <v>75</v>
      </c>
      <c r="L13" s="11">
        <v>26</v>
      </c>
      <c r="M13" s="11">
        <v>5.74</v>
      </c>
      <c r="N13" s="22"/>
      <c r="O13" t="s">
        <v>65</v>
      </c>
      <c r="P13" s="11">
        <v>31.1</v>
      </c>
      <c r="Q13" s="11">
        <v>5.13</v>
      </c>
      <c r="R13" s="17">
        <f t="shared" si="1"/>
      </c>
      <c r="S13" s="20"/>
      <c r="T13" s="20"/>
      <c r="U13" s="20"/>
      <c r="V13" s="20"/>
      <c r="W13" s="20"/>
      <c r="X13" s="20"/>
      <c r="Y13" s="20"/>
      <c r="Z13" s="20"/>
      <c r="AA13" s="20"/>
      <c r="AB13" s="20"/>
      <c r="AC13" s="20"/>
      <c r="AD13" s="20"/>
      <c r="AE13" s="20"/>
    </row>
    <row r="14" spans="1:31" ht="12.75">
      <c r="A14" s="3" t="str">
        <f t="shared" si="0"/>
        <v>OK</v>
      </c>
      <c r="B14" s="21">
        <v>8</v>
      </c>
      <c r="C14" t="s">
        <v>65</v>
      </c>
      <c r="D14" s="11">
        <v>35.55</v>
      </c>
      <c r="E14" s="11">
        <v>4.42</v>
      </c>
      <c r="F14" s="13"/>
      <c r="G14" t="s">
        <v>61</v>
      </c>
      <c r="H14" s="11">
        <v>28.4</v>
      </c>
      <c r="I14" s="11">
        <v>5.59</v>
      </c>
      <c r="J14" s="22"/>
      <c r="K14" t="s">
        <v>77</v>
      </c>
      <c r="L14" s="11">
        <v>20.1</v>
      </c>
      <c r="M14" s="11">
        <v>6.33</v>
      </c>
      <c r="N14" s="22"/>
      <c r="O14" t="s">
        <v>75</v>
      </c>
      <c r="P14" s="11">
        <v>23.35</v>
      </c>
      <c r="Q14" s="11">
        <v>6.05</v>
      </c>
      <c r="R14" s="17">
        <f t="shared" si="1"/>
      </c>
      <c r="S14" s="20"/>
      <c r="T14" s="20"/>
      <c r="U14" s="20"/>
      <c r="V14" s="20"/>
      <c r="W14" s="20"/>
      <c r="X14" s="20"/>
      <c r="Y14" s="20"/>
      <c r="Z14" s="20"/>
      <c r="AA14" s="20"/>
      <c r="AB14" s="20"/>
      <c r="AC14" s="20"/>
      <c r="AD14" s="20"/>
      <c r="AE14" s="20"/>
    </row>
    <row r="15" spans="1:31" ht="12.75">
      <c r="A15" s="3">
        <f t="shared" si="0"/>
      </c>
      <c r="B15" s="21">
        <v>9</v>
      </c>
      <c r="C15" t="s">
        <v>78</v>
      </c>
      <c r="D15" s="11">
        <v>32.25</v>
      </c>
      <c r="E15" s="11">
        <v>4.57</v>
      </c>
      <c r="F15" s="13"/>
      <c r="G15" t="s">
        <v>73</v>
      </c>
      <c r="H15" s="11">
        <v>26</v>
      </c>
      <c r="I15" s="11">
        <v>4.99</v>
      </c>
      <c r="J15" s="22"/>
      <c r="K15" t="s">
        <v>74</v>
      </c>
      <c r="L15" s="11">
        <v>28.7</v>
      </c>
      <c r="M15" s="11">
        <v>5.09</v>
      </c>
      <c r="N15" s="22"/>
      <c r="O15" t="s">
        <v>80</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80</v>
      </c>
      <c r="D16" s="11">
        <v>0</v>
      </c>
      <c r="E16" s="11">
        <v>0</v>
      </c>
      <c r="F16" s="13"/>
      <c r="G16" t="s">
        <v>78</v>
      </c>
      <c r="H16" s="11">
        <v>30.35</v>
      </c>
      <c r="I16" s="11">
        <v>5.07</v>
      </c>
      <c r="J16" s="22"/>
      <c r="K16" t="s">
        <v>73</v>
      </c>
      <c r="L16" s="11">
        <v>30.3</v>
      </c>
      <c r="M16" s="11">
        <v>5.23</v>
      </c>
      <c r="N16" s="22"/>
      <c r="O16" t="s">
        <v>74</v>
      </c>
      <c r="P16" s="11">
        <v>25.3</v>
      </c>
      <c r="Q16" s="11">
        <v>5.7</v>
      </c>
      <c r="R16" s="17">
        <f t="shared" si="1"/>
      </c>
      <c r="S16" s="20"/>
      <c r="T16" s="20"/>
      <c r="U16" s="20"/>
      <c r="V16" s="20"/>
      <c r="W16" s="20"/>
      <c r="X16" s="20"/>
      <c r="Y16" s="20"/>
      <c r="Z16" s="20"/>
      <c r="AA16" s="20"/>
      <c r="AB16" s="20"/>
      <c r="AC16" s="20"/>
      <c r="AD16" s="20"/>
      <c r="AE16" s="20"/>
    </row>
    <row r="17" spans="1:31" ht="12.75">
      <c r="A17" s="3" t="str">
        <f t="shared" si="0"/>
        <v>OK</v>
      </c>
      <c r="B17" s="21">
        <v>11</v>
      </c>
      <c r="C17" t="s">
        <v>62</v>
      </c>
      <c r="D17" s="11">
        <v>28.25</v>
      </c>
      <c r="E17" s="11">
        <v>5.5</v>
      </c>
      <c r="F17" s="13"/>
      <c r="G17" t="s">
        <v>68</v>
      </c>
      <c r="H17" s="11">
        <v>26.15</v>
      </c>
      <c r="I17" s="11">
        <v>5.35</v>
      </c>
      <c r="J17" s="22"/>
      <c r="K17" t="s">
        <v>79</v>
      </c>
      <c r="L17" s="11">
        <v>15.6</v>
      </c>
      <c r="M17" s="11">
        <v>10.23</v>
      </c>
      <c r="N17" s="22"/>
      <c r="O17" t="s">
        <v>71</v>
      </c>
      <c r="P17" s="11">
        <v>27.65</v>
      </c>
      <c r="Q17" s="11">
        <v>5.72</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71</v>
      </c>
      <c r="D18" s="11">
        <v>28.7</v>
      </c>
      <c r="E18" s="11">
        <v>5.38</v>
      </c>
      <c r="F18" s="13"/>
      <c r="G18" t="s">
        <v>62</v>
      </c>
      <c r="H18" s="11">
        <v>20.5</v>
      </c>
      <c r="I18" s="11">
        <v>5.67</v>
      </c>
      <c r="J18" s="22"/>
      <c r="K18" t="s">
        <v>68</v>
      </c>
      <c r="L18" s="11">
        <v>28.15</v>
      </c>
      <c r="M18" s="11">
        <v>5.19</v>
      </c>
      <c r="N18" s="22"/>
      <c r="O18" t="s">
        <v>79</v>
      </c>
      <c r="P18" s="11">
        <v>29.25</v>
      </c>
      <c r="Q18" s="11">
        <v>5.27</v>
      </c>
      <c r="R18" s="17">
        <f aca="true" t="shared" si="2" ref="R18:R26">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72</v>
      </c>
      <c r="D19" s="11">
        <v>29.05</v>
      </c>
      <c r="E19" s="11">
        <v>4.69</v>
      </c>
      <c r="F19" s="13"/>
      <c r="G19" t="s">
        <v>66</v>
      </c>
      <c r="H19" s="11">
        <v>23.15</v>
      </c>
      <c r="I19" s="11">
        <v>5.82</v>
      </c>
      <c r="J19" s="22"/>
      <c r="K19" t="s">
        <v>70</v>
      </c>
      <c r="L19" s="11">
        <v>31.25</v>
      </c>
      <c r="M19" s="11">
        <v>4.94</v>
      </c>
      <c r="N19" s="22"/>
      <c r="O19" t="s">
        <v>69</v>
      </c>
      <c r="P19" s="11">
        <v>28.7</v>
      </c>
      <c r="Q19" s="11">
        <v>5.03</v>
      </c>
      <c r="R19" s="17">
        <f t="shared" si="2"/>
      </c>
      <c r="S19" s="20"/>
      <c r="T19" s="20"/>
      <c r="U19" s="20"/>
      <c r="V19" s="20"/>
      <c r="W19" s="20"/>
      <c r="X19" s="20"/>
      <c r="Y19" s="20"/>
      <c r="Z19" s="20"/>
      <c r="AA19" s="20"/>
      <c r="AB19" s="20"/>
      <c r="AC19" s="20"/>
      <c r="AD19" s="20"/>
      <c r="AE19" s="20"/>
    </row>
    <row r="20" spans="1:31" ht="12.75">
      <c r="A20" s="3" t="str">
        <f t="shared" si="0"/>
        <v>OK</v>
      </c>
      <c r="B20" s="21">
        <v>14</v>
      </c>
      <c r="C20" t="s">
        <v>69</v>
      </c>
      <c r="D20" s="11">
        <v>28.85</v>
      </c>
      <c r="E20" s="11">
        <v>4.68</v>
      </c>
      <c r="F20" s="13"/>
      <c r="G20" t="s">
        <v>72</v>
      </c>
      <c r="H20" s="11">
        <v>30.6</v>
      </c>
      <c r="I20" s="11">
        <v>4.85</v>
      </c>
      <c r="J20" s="22"/>
      <c r="K20" t="s">
        <v>66</v>
      </c>
      <c r="L20" s="11">
        <v>34.05</v>
      </c>
      <c r="M20" s="11">
        <v>4.85</v>
      </c>
      <c r="N20" s="22"/>
      <c r="O20" t="s">
        <v>70</v>
      </c>
      <c r="P20" s="11">
        <v>29.4</v>
      </c>
      <c r="Q20" s="11">
        <v>4.98</v>
      </c>
      <c r="R20" s="17">
        <f t="shared" si="2"/>
      </c>
      <c r="S20" s="20"/>
      <c r="T20" s="20"/>
      <c r="U20" s="20"/>
      <c r="V20" s="20"/>
      <c r="W20" s="20"/>
      <c r="X20" s="20"/>
      <c r="Y20" s="20"/>
      <c r="Z20" s="20"/>
      <c r="AA20" s="20"/>
      <c r="AB20" s="20"/>
      <c r="AC20" s="20"/>
      <c r="AD20" s="20"/>
      <c r="AE20" s="20"/>
    </row>
    <row r="21" spans="1:31" ht="12.75">
      <c r="A21" s="3" t="str">
        <f t="shared" si="0"/>
        <v>OK</v>
      </c>
      <c r="B21" s="21">
        <v>15</v>
      </c>
      <c r="C21" t="s">
        <v>67</v>
      </c>
      <c r="D21" s="11">
        <v>29.2</v>
      </c>
      <c r="E21" s="11">
        <v>5.28</v>
      </c>
      <c r="F21" s="13"/>
      <c r="G21" t="s">
        <v>64</v>
      </c>
      <c r="H21" s="11">
        <v>27.2</v>
      </c>
      <c r="I21" s="11">
        <v>5.62</v>
      </c>
      <c r="J21" s="22"/>
      <c r="K21" t="s">
        <v>63</v>
      </c>
      <c r="L21" s="11">
        <v>31.4</v>
      </c>
      <c r="M21" s="11">
        <v>5.05</v>
      </c>
      <c r="N21" s="22"/>
      <c r="O21" t="s">
        <v>76</v>
      </c>
      <c r="P21" s="11">
        <v>27.45</v>
      </c>
      <c r="Q21" s="11">
        <v>5.29</v>
      </c>
      <c r="R21" s="17">
        <f t="shared" si="2"/>
      </c>
      <c r="S21" s="20"/>
      <c r="T21" s="20"/>
      <c r="U21" s="20"/>
      <c r="V21" s="20"/>
      <c r="W21" s="20"/>
      <c r="X21" s="20"/>
      <c r="Y21" s="20"/>
      <c r="Z21" s="20"/>
      <c r="AA21" s="20"/>
      <c r="AB21" s="20"/>
      <c r="AC21" s="20"/>
      <c r="AD21" s="20"/>
      <c r="AE21" s="20"/>
    </row>
    <row r="22" spans="1:31" ht="12.75">
      <c r="A22" s="3" t="str">
        <f t="shared" si="0"/>
        <v>OK</v>
      </c>
      <c r="B22" s="21">
        <v>16</v>
      </c>
      <c r="C22" t="s">
        <v>76</v>
      </c>
      <c r="D22" s="11">
        <v>31.65</v>
      </c>
      <c r="E22" s="11">
        <v>5.21</v>
      </c>
      <c r="F22" s="13"/>
      <c r="G22" t="s">
        <v>67</v>
      </c>
      <c r="H22" s="11">
        <v>28.75</v>
      </c>
      <c r="I22" s="11">
        <v>5.6</v>
      </c>
      <c r="J22" s="22"/>
      <c r="K22" t="s">
        <v>64</v>
      </c>
      <c r="L22" s="11">
        <v>25.5</v>
      </c>
      <c r="M22" s="11">
        <v>5.35</v>
      </c>
      <c r="N22" s="22"/>
      <c r="O22" t="s">
        <v>63</v>
      </c>
      <c r="P22" s="11">
        <v>27.7</v>
      </c>
      <c r="Q22" s="11">
        <v>5.41</v>
      </c>
      <c r="R22" s="17">
        <f t="shared" si="2"/>
      </c>
      <c r="S22" s="20"/>
      <c r="T22" s="20"/>
      <c r="U22" s="20"/>
      <c r="V22" s="20"/>
      <c r="W22" s="20"/>
      <c r="X22" s="20"/>
      <c r="Y22" s="20"/>
      <c r="Z22" s="20"/>
      <c r="AA22" s="20"/>
      <c r="AB22" s="20"/>
      <c r="AC22" s="20"/>
      <c r="AD22" s="20"/>
      <c r="AE22" s="20"/>
    </row>
    <row r="23" spans="1:31" ht="12.75">
      <c r="A23" s="3">
        <f t="shared" si="0"/>
      </c>
      <c r="B23" s="21">
        <v>17</v>
      </c>
      <c r="C23" t="s">
        <v>75</v>
      </c>
      <c r="D23" s="11">
        <v>26.3</v>
      </c>
      <c r="E23" s="11">
        <v>5.51</v>
      </c>
      <c r="F23" s="13"/>
      <c r="G23" t="s">
        <v>80</v>
      </c>
      <c r="H23" s="11">
        <v>0</v>
      </c>
      <c r="I23" s="11">
        <v>0</v>
      </c>
      <c r="J23" s="22"/>
      <c r="K23" t="s">
        <v>61</v>
      </c>
      <c r="L23" s="11">
        <v>28.1</v>
      </c>
      <c r="M23" s="11">
        <v>5.25</v>
      </c>
      <c r="N23" s="22"/>
      <c r="O23" t="s">
        <v>73</v>
      </c>
      <c r="P23" s="11">
        <v>28.3</v>
      </c>
      <c r="Q23" s="11">
        <v>5.59</v>
      </c>
      <c r="R23" s="17">
        <f t="shared" si="2"/>
      </c>
      <c r="S23" s="20"/>
      <c r="T23" s="20"/>
      <c r="U23" s="20"/>
      <c r="V23" s="20"/>
      <c r="W23" s="20"/>
      <c r="X23" s="20"/>
      <c r="Y23" s="20"/>
      <c r="Z23" s="20"/>
      <c r="AA23" s="20"/>
      <c r="AB23" s="20"/>
      <c r="AC23" s="20"/>
      <c r="AD23" s="20"/>
      <c r="AE23" s="20"/>
    </row>
    <row r="24" spans="1:31" ht="12.75">
      <c r="A24" s="3">
        <f t="shared" si="0"/>
      </c>
      <c r="B24" s="21">
        <v>18</v>
      </c>
      <c r="C24" t="s">
        <v>73</v>
      </c>
      <c r="D24" s="11">
        <v>34.15</v>
      </c>
      <c r="E24" s="11">
        <v>5.01</v>
      </c>
      <c r="F24" s="13"/>
      <c r="G24" t="s">
        <v>75</v>
      </c>
      <c r="H24" s="11">
        <v>25.2</v>
      </c>
      <c r="I24" s="11">
        <v>5.9</v>
      </c>
      <c r="J24" s="22"/>
      <c r="K24" t="s">
        <v>80</v>
      </c>
      <c r="L24" s="11">
        <v>0</v>
      </c>
      <c r="M24" s="11">
        <v>0</v>
      </c>
      <c r="N24" s="22"/>
      <c r="O24" t="s">
        <v>61</v>
      </c>
      <c r="P24" s="11">
        <v>29.2</v>
      </c>
      <c r="Q24" s="11">
        <v>5.44</v>
      </c>
      <c r="R24" s="17">
        <f t="shared" si="2"/>
      </c>
      <c r="S24" s="20"/>
      <c r="T24" s="20"/>
      <c r="U24" s="20"/>
      <c r="V24" s="20"/>
      <c r="W24" s="20"/>
      <c r="X24" s="20"/>
      <c r="Y24" s="20"/>
      <c r="Z24" s="20"/>
      <c r="AA24" s="20"/>
      <c r="AB24" s="20"/>
      <c r="AC24" s="20"/>
      <c r="AD24" s="20"/>
      <c r="AE24" s="20"/>
    </row>
    <row r="25" spans="1:31" ht="12.75">
      <c r="A25" s="3">
        <f t="shared" si="0"/>
      </c>
      <c r="B25" s="21">
        <v>19</v>
      </c>
      <c r="C25" t="s">
        <v>74</v>
      </c>
      <c r="D25" s="11">
        <v>0</v>
      </c>
      <c r="E25" s="11">
        <v>0</v>
      </c>
      <c r="F25" s="13"/>
      <c r="G25" t="s">
        <v>65</v>
      </c>
      <c r="H25" s="11">
        <v>0</v>
      </c>
      <c r="I25" s="11">
        <v>0</v>
      </c>
      <c r="J25" s="22"/>
      <c r="K25" t="s">
        <v>78</v>
      </c>
      <c r="L25" s="11">
        <v>0</v>
      </c>
      <c r="M25" s="11">
        <v>0</v>
      </c>
      <c r="N25" s="22"/>
      <c r="O25" t="s">
        <v>77</v>
      </c>
      <c r="P25" s="11">
        <v>0</v>
      </c>
      <c r="Q25" s="11">
        <v>0</v>
      </c>
      <c r="R25" s="17">
        <f t="shared" si="2"/>
      </c>
      <c r="S25" s="20"/>
      <c r="T25" s="20"/>
      <c r="U25" s="20"/>
      <c r="V25" s="20"/>
      <c r="W25" s="20"/>
      <c r="X25" s="20"/>
      <c r="Y25" s="20"/>
      <c r="Z25" s="20"/>
      <c r="AA25" s="20"/>
      <c r="AB25" s="20"/>
      <c r="AC25" s="20"/>
      <c r="AD25" s="20"/>
      <c r="AE25" s="20"/>
    </row>
    <row r="26" spans="1:31" ht="12.75">
      <c r="A26" s="3">
        <f t="shared" si="0"/>
      </c>
      <c r="B26" s="21">
        <v>20</v>
      </c>
      <c r="C26" t="s">
        <v>77</v>
      </c>
      <c r="D26" s="11">
        <v>0</v>
      </c>
      <c r="E26" s="11">
        <v>0</v>
      </c>
      <c r="F26" s="13"/>
      <c r="G26" t="s">
        <v>74</v>
      </c>
      <c r="H26" s="11">
        <v>0</v>
      </c>
      <c r="I26" s="11">
        <v>0</v>
      </c>
      <c r="J26" s="22"/>
      <c r="K26" t="s">
        <v>65</v>
      </c>
      <c r="L26" s="11">
        <v>0</v>
      </c>
      <c r="M26" s="11">
        <v>0</v>
      </c>
      <c r="N26" s="22"/>
      <c r="O26" t="s">
        <v>78</v>
      </c>
      <c r="P26" s="11">
        <v>0</v>
      </c>
      <c r="Q26" s="11">
        <v>0</v>
      </c>
      <c r="R26" s="17">
        <f t="shared" si="2"/>
      </c>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H7:H76 P7:P76 D7:D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M7:M76 Q7:Q76 E7:E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2011-10-05T21:30:48Z</dcterms:modified>
  <cp:category/>
  <cp:version/>
  <cp:contentType/>
  <cp:contentStatus/>
</cp:coreProperties>
</file>