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  Heats  " sheetId="1" r:id="rId1"/>
    <sheet name=" 2010 month 5 AM results "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<sst xmlns="http://schemas.openxmlformats.org/spreadsheetml/2006/main" count="702" uniqueCount="130">
  <si>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</si>
  <si>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</si>
  <si>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</si>
  <si>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</si>
  <si>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</si>
  <si>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</si>
  <si>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</si>
  <si>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</si>
  <si>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</si>
  <si>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</si>
  <si>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</si>
  <si>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</si>
  <si>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</si>
  <si>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</si>
  <si>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</si>
  <si>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</si>
  <si>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</si>
  <si>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</si>
  <si>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</si>
  <si>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</si>
  <si>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</si>
  <si>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</si>
  <si>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</si>
  <si>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</si>
  <si>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</si>
  <si>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</si>
  <si>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</si>
  <si>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</si>
  <si>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</si>
  <si>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</si>
  <si>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</si>
  <si>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</si>
  <si>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</si>
  <si>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</si>
  <si>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</si>
  <si>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</si>
  <si>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</si>
  <si>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</si>
  <si>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</si>
  <si>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</si>
  <si>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</si>
  <si>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</si>
  <si>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</si>
  <si>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</si>
  <si>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</si>
  <si>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</si>
  <si>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</si>
  <si>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</si>
  <si>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</si>
  <si>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</si>
  <si>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</si>
  <si>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</si>
  <si>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</si>
  <si>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</si>
  <si>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</si>
  <si>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</si>
  <si>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</si>
  <si>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</si>
  <si>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</si>
  <si>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driver 1</t>
  </si>
  <si>
    <t>driver 2</t>
  </si>
  <si>
    <t>driver 3</t>
  </si>
  <si>
    <t>driver 4</t>
  </si>
  <si>
    <t>driver 5</t>
  </si>
  <si>
    <t>driver 6</t>
  </si>
  <si>
    <t>driver 7</t>
  </si>
  <si>
    <t>driver 8</t>
  </si>
  <si>
    <t>driver 9</t>
  </si>
  <si>
    <t>driver 10</t>
  </si>
  <si>
    <t>driver 11</t>
  </si>
  <si>
    <t>driver 12</t>
  </si>
  <si>
    <t>driver 13</t>
  </si>
  <si>
    <t>driver 14</t>
  </si>
  <si>
    <t>driver 15</t>
  </si>
  <si>
    <t>driver 16</t>
  </si>
  <si>
    <t>MARTIN</t>
  </si>
  <si>
    <t>DEANE</t>
  </si>
  <si>
    <t>HERBERT</t>
  </si>
  <si>
    <t>SIMON</t>
  </si>
  <si>
    <t>DAVE R</t>
  </si>
  <si>
    <t>DAVE P</t>
  </si>
  <si>
    <t>ANDY P</t>
  </si>
  <si>
    <t>ANDY W</t>
  </si>
  <si>
    <t>PAUL H</t>
  </si>
  <si>
    <t>PAUL C</t>
  </si>
  <si>
    <t>CRAIG</t>
  </si>
  <si>
    <t>TONY</t>
  </si>
  <si>
    <t>CLIVE</t>
  </si>
  <si>
    <t>MARC</t>
  </si>
  <si>
    <t>JULIAN</t>
  </si>
  <si>
    <t>DAVID</t>
  </si>
  <si>
    <t>MIKE T</t>
  </si>
  <si>
    <t>JOHN C</t>
  </si>
  <si>
    <t>JOHN F</t>
  </si>
  <si>
    <t>ROY</t>
  </si>
  <si>
    <t>Martin Hill</t>
  </si>
  <si>
    <t>Marc Townsend</t>
  </si>
  <si>
    <t>Simon Scott</t>
  </si>
  <si>
    <t>Paul Charlton</t>
  </si>
  <si>
    <t>Andy Whorton</t>
  </si>
  <si>
    <t>Tony Baldock</t>
  </si>
  <si>
    <t>Andy Player</t>
  </si>
  <si>
    <t>Deane Walpole</t>
  </si>
  <si>
    <t>Clive Harland</t>
  </si>
  <si>
    <t>John Chell</t>
  </si>
  <si>
    <t>John Ferrigno</t>
  </si>
  <si>
    <t>Tony Stacey</t>
  </si>
  <si>
    <t>Roy Masters</t>
  </si>
  <si>
    <t>Julian Allard</t>
  </si>
  <si>
    <t>David Hannington</t>
  </si>
  <si>
    <t>Craig Homewood</t>
  </si>
  <si>
    <t>Dave Pritchard</t>
  </si>
  <si>
    <t>Paul Homewood</t>
  </si>
  <si>
    <t>Dave Rouse</t>
  </si>
  <si>
    <t>GRID</t>
  </si>
  <si>
    <t>Q</t>
  </si>
  <si>
    <t>white</t>
  </si>
  <si>
    <t>Lane</t>
  </si>
  <si>
    <t>Track = 136.18'</t>
  </si>
  <si>
    <t>A</t>
  </si>
  <si>
    <t>B</t>
  </si>
  <si>
    <t>C</t>
  </si>
  <si>
    <t>D</t>
  </si>
  <si>
    <t>E</t>
  </si>
  <si>
    <t>F</t>
  </si>
  <si>
    <t>G</t>
  </si>
  <si>
    <t>Best of the day</t>
  </si>
  <si>
    <t>TONY B</t>
  </si>
  <si>
    <t>Mike Tolley</t>
  </si>
  <si>
    <t>Chassis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</si>
</sst>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9"/>
      <name val="Arial Unicode MS"/>
      <family val="2"/>
    </font>
    <font>
      <b/>
      <sz val="7"/>
      <name val="Arial Unicode MS"/>
      <family val="2"/>
    </font>
    <font>
      <sz val="11"/>
      <color indexed="10"/>
      <name val="Arial Unicode MS"/>
      <family val="2"/>
    </font>
    <font>
      <b/>
      <sz val="11"/>
      <color indexed="10"/>
      <name val="Arial Unicode MS"/>
      <family val="2"/>
    </font>
    <font>
      <b/>
      <sz val="11"/>
      <color indexed="61"/>
      <name val="Arial Unicode MS"/>
      <family val="2"/>
    </font>
    <font>
      <sz val="11"/>
      <color indexed="9"/>
      <name val="Arial Unicode MS"/>
      <family val="2"/>
    </font>
    <font>
      <sz val="10"/>
      <color indexed="9"/>
      <name val="Arial"/>
      <family val="0"/>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7"/>
      </left>
      <right style="thin">
        <color indexed="52"/>
      </right>
      <top style="double">
        <color indexed="17"/>
      </top>
      <bottom style="thin">
        <color indexed="52"/>
      </bottom>
    </border>
    <border>
      <left style="thin">
        <color indexed="52"/>
      </left>
      <right style="thin">
        <color indexed="52"/>
      </right>
      <top style="double">
        <color indexed="17"/>
      </top>
      <bottom style="thin">
        <color indexed="52"/>
      </bottom>
    </border>
    <border>
      <left style="thin">
        <color indexed="52"/>
      </left>
      <right style="double">
        <color indexed="17"/>
      </right>
      <top style="double">
        <color indexed="17"/>
      </top>
      <bottom style="thin">
        <color indexed="52"/>
      </bottom>
    </border>
    <border>
      <left style="double">
        <color indexed="17"/>
      </left>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double">
        <color indexed="17"/>
      </right>
      <top style="thin">
        <color indexed="52"/>
      </top>
      <bottom style="thin">
        <color indexed="52"/>
      </bottom>
    </border>
    <border>
      <left style="double">
        <color indexed="17"/>
      </left>
      <right style="thin">
        <color indexed="52"/>
      </right>
      <top style="thin">
        <color indexed="52"/>
      </top>
      <bottom style="double">
        <color indexed="17"/>
      </bottom>
    </border>
    <border>
      <left style="thin">
        <color indexed="52"/>
      </left>
      <right style="thin">
        <color indexed="52"/>
      </right>
      <top style="thin">
        <color indexed="52"/>
      </top>
      <bottom style="double">
        <color indexed="17"/>
      </bottom>
    </border>
    <border>
      <left style="thin">
        <color indexed="52"/>
      </left>
      <right style="double">
        <color indexed="17"/>
      </right>
      <top style="thin">
        <color indexed="52"/>
      </top>
      <bottom style="double">
        <color indexed="17"/>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7"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4" fillId="6" borderId="21" xfId="0" applyNumberFormat="1" applyFont="1" applyFill="1" applyBorder="1" applyAlignment="1" applyProtection="1">
      <alignment horizontal="center"/>
      <protection/>
    </xf>
    <xf numFmtId="0" fontId="22" fillId="5" borderId="22" xfId="0" applyFont="1" applyFill="1" applyBorder="1" applyAlignment="1" applyProtection="1">
      <alignment/>
      <protection/>
    </xf>
    <xf numFmtId="0" fontId="23"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36" fillId="0"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26"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3" fillId="5" borderId="26" xfId="0" applyFont="1" applyFill="1" applyBorder="1" applyAlignment="1" applyProtection="1">
      <alignment horizontal="center"/>
      <protection/>
    </xf>
    <xf numFmtId="0" fontId="28" fillId="5" borderId="26" xfId="0" applyFont="1" applyFill="1" applyBorder="1" applyAlignment="1" applyProtection="1">
      <alignment horizontal="center"/>
      <protection/>
    </xf>
    <xf numFmtId="0" fontId="29" fillId="7" borderId="26" xfId="0" applyFont="1" applyFill="1" applyBorder="1" applyAlignment="1" applyProtection="1">
      <alignment horizontal="center"/>
      <protection/>
    </xf>
    <xf numFmtId="0" fontId="30" fillId="8" borderId="26" xfId="0" applyFont="1" applyFill="1" applyBorder="1" applyAlignment="1" applyProtection="1">
      <alignment horizontal="center"/>
      <protection/>
    </xf>
    <xf numFmtId="0" fontId="35" fillId="4" borderId="26" xfId="0" applyFont="1" applyFill="1" applyBorder="1" applyAlignment="1" applyProtection="1">
      <alignment horizontal="center"/>
      <protection/>
    </xf>
    <xf numFmtId="0" fontId="29" fillId="0"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31"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34" fillId="5" borderId="25" xfId="0" applyFont="1" applyFill="1" applyBorder="1" applyAlignment="1" applyProtection="1">
      <alignment horizontal="center"/>
      <protection/>
    </xf>
    <xf numFmtId="0" fontId="34" fillId="0" borderId="26" xfId="0" applyFont="1" applyBorder="1" applyAlignment="1">
      <alignment/>
    </xf>
    <xf numFmtId="0" fontId="34" fillId="5" borderId="26" xfId="0" applyFont="1" applyFill="1" applyBorder="1" applyAlignment="1" applyProtection="1">
      <alignment horizontal="center"/>
      <protection locked="0"/>
    </xf>
    <xf numFmtId="2" fontId="38" fillId="0" borderId="26" xfId="0" applyNumberFormat="1" applyFont="1" applyBorder="1" applyAlignment="1" applyProtection="1">
      <alignment horizontal="center"/>
      <protection locked="0"/>
    </xf>
    <xf numFmtId="2" fontId="39" fillId="0" borderId="26" xfId="0" applyNumberFormat="1" applyFont="1" applyBorder="1" applyAlignment="1" applyProtection="1">
      <alignment horizontal="center"/>
      <protection locked="0"/>
    </xf>
    <xf numFmtId="2" fontId="34" fillId="0" borderId="26" xfId="0" applyNumberFormat="1" applyFont="1" applyBorder="1" applyAlignment="1" applyProtection="1">
      <alignment horizontal="center"/>
      <protection locked="0"/>
    </xf>
    <xf numFmtId="2" fontId="33" fillId="5" borderId="26" xfId="0" applyNumberFormat="1" applyFont="1" applyFill="1" applyBorder="1" applyAlignment="1" applyProtection="1">
      <alignment horizontal="center"/>
      <protection/>
    </xf>
    <xf numFmtId="0" fontId="38" fillId="5" borderId="26" xfId="0" applyNumberFormat="1" applyFont="1" applyFill="1" applyBorder="1" applyAlignment="1" applyProtection="1">
      <alignment horizontal="center"/>
      <protection/>
    </xf>
    <xf numFmtId="2" fontId="33" fillId="10" borderId="26" xfId="0" applyNumberFormat="1" applyFont="1" applyFill="1" applyBorder="1" applyAlignment="1" applyProtection="1">
      <alignment horizontal="center"/>
      <protection/>
    </xf>
    <xf numFmtId="2" fontId="34" fillId="6" borderId="27" xfId="0" applyNumberFormat="1" applyFont="1" applyFill="1" applyBorder="1" applyAlignment="1" applyProtection="1">
      <alignment horizontal="center"/>
      <protection/>
    </xf>
    <xf numFmtId="0" fontId="33" fillId="5" borderId="26" xfId="0" applyNumberFormat="1" applyFont="1" applyFill="1" applyBorder="1" applyAlignment="1" applyProtection="1">
      <alignment horizontal="center"/>
      <protection/>
    </xf>
    <xf numFmtId="2" fontId="37" fillId="7" borderId="26" xfId="0" applyNumberFormat="1" applyFont="1" applyFill="1" applyBorder="1" applyAlignment="1" applyProtection="1">
      <alignment horizontal="center"/>
      <protection/>
    </xf>
    <xf numFmtId="2" fontId="33" fillId="7" borderId="26" xfId="0" applyNumberFormat="1" applyFont="1" applyFill="1" applyBorder="1" applyAlignment="1" applyProtection="1">
      <alignment horizontal="center"/>
      <protection/>
    </xf>
    <xf numFmtId="0" fontId="34" fillId="5" borderId="28" xfId="0" applyFont="1" applyFill="1" applyBorder="1" applyAlignment="1" applyProtection="1">
      <alignment horizontal="center"/>
      <protection/>
    </xf>
    <xf numFmtId="0" fontId="34" fillId="0" borderId="29" xfId="0" applyFont="1" applyBorder="1" applyAlignment="1">
      <alignment/>
    </xf>
    <xf numFmtId="0" fontId="34" fillId="5" borderId="29" xfId="0" applyFont="1" applyFill="1" applyBorder="1" applyAlignment="1" applyProtection="1">
      <alignment horizontal="center"/>
      <protection locked="0"/>
    </xf>
    <xf numFmtId="2" fontId="34" fillId="0" borderId="29" xfId="0" applyNumberFormat="1" applyFont="1" applyBorder="1" applyAlignment="1" applyProtection="1">
      <alignment horizontal="center"/>
      <protection locked="0"/>
    </xf>
    <xf numFmtId="2" fontId="33" fillId="5" borderId="29" xfId="0" applyNumberFormat="1" applyFont="1" applyFill="1" applyBorder="1" applyAlignment="1" applyProtection="1">
      <alignment horizontal="center"/>
      <protection/>
    </xf>
    <xf numFmtId="0" fontId="33" fillId="5" borderId="29" xfId="0" applyNumberFormat="1" applyFont="1" applyFill="1" applyBorder="1" applyAlignment="1" applyProtection="1">
      <alignment horizontal="center"/>
      <protection/>
    </xf>
    <xf numFmtId="2" fontId="33" fillId="7" borderId="29" xfId="0" applyNumberFormat="1" applyFont="1" applyFill="1" applyBorder="1" applyAlignment="1" applyProtection="1">
      <alignment horizontal="center"/>
      <protection/>
    </xf>
    <xf numFmtId="2" fontId="34" fillId="6" borderId="30" xfId="0" applyNumberFormat="1" applyFont="1" applyFill="1" applyBorder="1" applyAlignment="1" applyProtection="1">
      <alignment horizontal="center"/>
      <protection/>
    </xf>
    <xf numFmtId="2" fontId="33" fillId="8" borderId="26" xfId="0" applyNumberFormat="1" applyFont="1" applyFill="1" applyBorder="1" applyAlignment="1" applyProtection="1">
      <alignment horizontal="center"/>
      <protection/>
    </xf>
    <xf numFmtId="2" fontId="38" fillId="5" borderId="26" xfId="0" applyNumberFormat="1" applyFont="1" applyFill="1" applyBorder="1" applyAlignment="1" applyProtection="1">
      <alignment horizontal="center"/>
      <protection/>
    </xf>
    <xf numFmtId="2" fontId="39" fillId="5" borderId="26" xfId="0" applyNumberFormat="1" applyFont="1" applyFill="1" applyBorder="1" applyAlignment="1" applyProtection="1">
      <alignment horizontal="center"/>
      <protection/>
    </xf>
    <xf numFmtId="2" fontId="40" fillId="0" borderId="26" xfId="0" applyNumberFormat="1" applyFont="1" applyBorder="1" applyAlignment="1" applyProtection="1">
      <alignment horizontal="center"/>
      <protection locked="0"/>
    </xf>
    <xf numFmtId="2" fontId="41" fillId="0" borderId="0" xfId="0" applyNumberFormat="1" applyFont="1" applyAlignment="1" applyProtection="1">
      <alignment horizontal="center"/>
      <protection locked="0"/>
    </xf>
    <xf numFmtId="0" fontId="14" fillId="0" borderId="5"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xdr:row>
      <xdr:rowOff>9525</xdr:rowOff>
    </xdr:from>
    <xdr:to>
      <xdr:col>3</xdr:col>
      <xdr:colOff>514350</xdr:colOff>
      <xdr:row>3</xdr:row>
      <xdr:rowOff>209550</xdr:rowOff>
    </xdr:to>
    <xdr:pic>
      <xdr:nvPicPr>
        <xdr:cNvPr id="1" name="Picture 1"/>
        <xdr:cNvPicPr preferRelativeResize="1">
          <a:picLocks noChangeAspect="1"/>
        </xdr:cNvPicPr>
      </xdr:nvPicPr>
      <xdr:blipFill>
        <a:blip r:embed="rId1"/>
        <a:stretch>
          <a:fillRect/>
        </a:stretch>
      </xdr:blipFill>
      <xdr:spPr>
        <a:xfrm>
          <a:off x="1438275" y="714375"/>
          <a:ext cx="495300" cy="200025"/>
        </a:xfrm>
        <a:prstGeom prst="rect">
          <a:avLst/>
        </a:prstGeom>
        <a:noFill/>
        <a:ln w="9525" cmpd="sng">
          <a:noFill/>
        </a:ln>
      </xdr:spPr>
    </xdr:pic>
    <xdr:clientData/>
  </xdr:twoCellAnchor>
  <xdr:twoCellAnchor editAs="oneCell">
    <xdr:from>
      <xdr:col>3</xdr:col>
      <xdr:colOff>19050</xdr:colOff>
      <xdr:row>5</xdr:row>
      <xdr:rowOff>9525</xdr:rowOff>
    </xdr:from>
    <xdr:to>
      <xdr:col>3</xdr:col>
      <xdr:colOff>514350</xdr:colOff>
      <xdr:row>5</xdr:row>
      <xdr:rowOff>209550</xdr:rowOff>
    </xdr:to>
    <xdr:pic>
      <xdr:nvPicPr>
        <xdr:cNvPr id="2" name="Picture 2"/>
        <xdr:cNvPicPr preferRelativeResize="1">
          <a:picLocks noChangeAspect="1"/>
        </xdr:cNvPicPr>
      </xdr:nvPicPr>
      <xdr:blipFill>
        <a:blip r:embed="rId1"/>
        <a:stretch>
          <a:fillRect/>
        </a:stretch>
      </xdr:blipFill>
      <xdr:spPr>
        <a:xfrm>
          <a:off x="1438275" y="1152525"/>
          <a:ext cx="495300" cy="200025"/>
        </a:xfrm>
        <a:prstGeom prst="rect">
          <a:avLst/>
        </a:prstGeom>
        <a:noFill/>
        <a:ln w="9525" cmpd="sng">
          <a:noFill/>
        </a:ln>
      </xdr:spPr>
    </xdr:pic>
    <xdr:clientData/>
  </xdr:twoCellAnchor>
  <xdr:twoCellAnchor editAs="oneCell">
    <xdr:from>
      <xdr:col>3</xdr:col>
      <xdr:colOff>19050</xdr:colOff>
      <xdr:row>8</xdr:row>
      <xdr:rowOff>9525</xdr:rowOff>
    </xdr:from>
    <xdr:to>
      <xdr:col>3</xdr:col>
      <xdr:colOff>514350</xdr:colOff>
      <xdr:row>8</xdr:row>
      <xdr:rowOff>209550</xdr:rowOff>
    </xdr:to>
    <xdr:pic>
      <xdr:nvPicPr>
        <xdr:cNvPr id="3" name="Picture 3"/>
        <xdr:cNvPicPr preferRelativeResize="1">
          <a:picLocks noChangeAspect="1"/>
        </xdr:cNvPicPr>
      </xdr:nvPicPr>
      <xdr:blipFill>
        <a:blip r:embed="rId1"/>
        <a:stretch>
          <a:fillRect/>
        </a:stretch>
      </xdr:blipFill>
      <xdr:spPr>
        <a:xfrm>
          <a:off x="1438275" y="1809750"/>
          <a:ext cx="495300" cy="200025"/>
        </a:xfrm>
        <a:prstGeom prst="rect">
          <a:avLst/>
        </a:prstGeom>
        <a:noFill/>
        <a:ln w="9525" cmpd="sng">
          <a:noFill/>
        </a:ln>
      </xdr:spPr>
    </xdr:pic>
    <xdr:clientData/>
  </xdr:twoCellAnchor>
  <xdr:twoCellAnchor editAs="oneCell">
    <xdr:from>
      <xdr:col>3</xdr:col>
      <xdr:colOff>19050</xdr:colOff>
      <xdr:row>9</xdr:row>
      <xdr:rowOff>9525</xdr:rowOff>
    </xdr:from>
    <xdr:to>
      <xdr:col>3</xdr:col>
      <xdr:colOff>514350</xdr:colOff>
      <xdr:row>9</xdr:row>
      <xdr:rowOff>209550</xdr:rowOff>
    </xdr:to>
    <xdr:pic>
      <xdr:nvPicPr>
        <xdr:cNvPr id="4" name="Picture 4"/>
        <xdr:cNvPicPr preferRelativeResize="1">
          <a:picLocks noChangeAspect="1"/>
        </xdr:cNvPicPr>
      </xdr:nvPicPr>
      <xdr:blipFill>
        <a:blip r:embed="rId1"/>
        <a:stretch>
          <a:fillRect/>
        </a:stretch>
      </xdr:blipFill>
      <xdr:spPr>
        <a:xfrm>
          <a:off x="1438275" y="2028825"/>
          <a:ext cx="495300" cy="200025"/>
        </a:xfrm>
        <a:prstGeom prst="rect">
          <a:avLst/>
        </a:prstGeom>
        <a:noFill/>
        <a:ln w="9525" cmpd="sng">
          <a:noFill/>
        </a:ln>
      </xdr:spPr>
    </xdr:pic>
    <xdr:clientData/>
  </xdr:twoCellAnchor>
  <xdr:twoCellAnchor editAs="oneCell">
    <xdr:from>
      <xdr:col>3</xdr:col>
      <xdr:colOff>19050</xdr:colOff>
      <xdr:row>11</xdr:row>
      <xdr:rowOff>9525</xdr:rowOff>
    </xdr:from>
    <xdr:to>
      <xdr:col>3</xdr:col>
      <xdr:colOff>514350</xdr:colOff>
      <xdr:row>11</xdr:row>
      <xdr:rowOff>209550</xdr:rowOff>
    </xdr:to>
    <xdr:pic>
      <xdr:nvPicPr>
        <xdr:cNvPr id="5" name="Picture 5"/>
        <xdr:cNvPicPr preferRelativeResize="1">
          <a:picLocks noChangeAspect="1"/>
        </xdr:cNvPicPr>
      </xdr:nvPicPr>
      <xdr:blipFill>
        <a:blip r:embed="rId1"/>
        <a:stretch>
          <a:fillRect/>
        </a:stretch>
      </xdr:blipFill>
      <xdr:spPr>
        <a:xfrm>
          <a:off x="1438275" y="2466975"/>
          <a:ext cx="495300" cy="200025"/>
        </a:xfrm>
        <a:prstGeom prst="rect">
          <a:avLst/>
        </a:prstGeom>
        <a:noFill/>
        <a:ln w="9525" cmpd="sng">
          <a:noFill/>
        </a:ln>
      </xdr:spPr>
    </xdr:pic>
    <xdr:clientData/>
  </xdr:twoCellAnchor>
  <xdr:twoCellAnchor editAs="oneCell">
    <xdr:from>
      <xdr:col>3</xdr:col>
      <xdr:colOff>19050</xdr:colOff>
      <xdr:row>10</xdr:row>
      <xdr:rowOff>9525</xdr:rowOff>
    </xdr:from>
    <xdr:to>
      <xdr:col>3</xdr:col>
      <xdr:colOff>514350</xdr:colOff>
      <xdr:row>10</xdr:row>
      <xdr:rowOff>209550</xdr:rowOff>
    </xdr:to>
    <xdr:pic>
      <xdr:nvPicPr>
        <xdr:cNvPr id="6" name="Picture 6"/>
        <xdr:cNvPicPr preferRelativeResize="1">
          <a:picLocks noChangeAspect="1"/>
        </xdr:cNvPicPr>
      </xdr:nvPicPr>
      <xdr:blipFill>
        <a:blip r:embed="rId1"/>
        <a:stretch>
          <a:fillRect/>
        </a:stretch>
      </xdr:blipFill>
      <xdr:spPr>
        <a:xfrm>
          <a:off x="1438275" y="2247900"/>
          <a:ext cx="495300" cy="200025"/>
        </a:xfrm>
        <a:prstGeom prst="rect">
          <a:avLst/>
        </a:prstGeom>
        <a:noFill/>
        <a:ln w="9525" cmpd="sng">
          <a:noFill/>
        </a:ln>
      </xdr:spPr>
    </xdr:pic>
    <xdr:clientData/>
  </xdr:twoCellAnchor>
  <xdr:twoCellAnchor editAs="oneCell">
    <xdr:from>
      <xdr:col>3</xdr:col>
      <xdr:colOff>19050</xdr:colOff>
      <xdr:row>17</xdr:row>
      <xdr:rowOff>9525</xdr:rowOff>
    </xdr:from>
    <xdr:to>
      <xdr:col>3</xdr:col>
      <xdr:colOff>514350</xdr:colOff>
      <xdr:row>17</xdr:row>
      <xdr:rowOff>209550</xdr:rowOff>
    </xdr:to>
    <xdr:pic>
      <xdr:nvPicPr>
        <xdr:cNvPr id="7" name="Picture 7"/>
        <xdr:cNvPicPr preferRelativeResize="1">
          <a:picLocks noChangeAspect="1"/>
        </xdr:cNvPicPr>
      </xdr:nvPicPr>
      <xdr:blipFill>
        <a:blip r:embed="rId1"/>
        <a:stretch>
          <a:fillRect/>
        </a:stretch>
      </xdr:blipFill>
      <xdr:spPr>
        <a:xfrm>
          <a:off x="1438275" y="3781425"/>
          <a:ext cx="495300" cy="200025"/>
        </a:xfrm>
        <a:prstGeom prst="rect">
          <a:avLst/>
        </a:prstGeom>
        <a:noFill/>
        <a:ln w="9525" cmpd="sng">
          <a:noFill/>
        </a:ln>
      </xdr:spPr>
    </xdr:pic>
    <xdr:clientData/>
  </xdr:twoCellAnchor>
  <xdr:twoCellAnchor editAs="oneCell">
    <xdr:from>
      <xdr:col>3</xdr:col>
      <xdr:colOff>19050</xdr:colOff>
      <xdr:row>18</xdr:row>
      <xdr:rowOff>9525</xdr:rowOff>
    </xdr:from>
    <xdr:to>
      <xdr:col>3</xdr:col>
      <xdr:colOff>514350</xdr:colOff>
      <xdr:row>18</xdr:row>
      <xdr:rowOff>209550</xdr:rowOff>
    </xdr:to>
    <xdr:pic>
      <xdr:nvPicPr>
        <xdr:cNvPr id="8" name="Picture 8"/>
        <xdr:cNvPicPr preferRelativeResize="1">
          <a:picLocks noChangeAspect="1"/>
        </xdr:cNvPicPr>
      </xdr:nvPicPr>
      <xdr:blipFill>
        <a:blip r:embed="rId1"/>
        <a:stretch>
          <a:fillRect/>
        </a:stretch>
      </xdr:blipFill>
      <xdr:spPr>
        <a:xfrm>
          <a:off x="1438275" y="4000500"/>
          <a:ext cx="495300" cy="200025"/>
        </a:xfrm>
        <a:prstGeom prst="rect">
          <a:avLst/>
        </a:prstGeom>
        <a:noFill/>
        <a:ln w="9525" cmpd="sng">
          <a:noFill/>
        </a:ln>
      </xdr:spPr>
    </xdr:pic>
    <xdr:clientData/>
  </xdr:twoCellAnchor>
  <xdr:twoCellAnchor editAs="oneCell">
    <xdr:from>
      <xdr:col>3</xdr:col>
      <xdr:colOff>28575</xdr:colOff>
      <xdr:row>4</xdr:row>
      <xdr:rowOff>19050</xdr:rowOff>
    </xdr:from>
    <xdr:to>
      <xdr:col>3</xdr:col>
      <xdr:colOff>476250</xdr:colOff>
      <xdr:row>4</xdr:row>
      <xdr:rowOff>209550</xdr:rowOff>
    </xdr:to>
    <xdr:pic>
      <xdr:nvPicPr>
        <xdr:cNvPr id="9" name="Picture 9"/>
        <xdr:cNvPicPr preferRelativeResize="1">
          <a:picLocks noChangeAspect="1"/>
        </xdr:cNvPicPr>
      </xdr:nvPicPr>
      <xdr:blipFill>
        <a:blip r:embed="rId2"/>
        <a:stretch>
          <a:fillRect/>
        </a:stretch>
      </xdr:blipFill>
      <xdr:spPr>
        <a:xfrm>
          <a:off x="1447800" y="942975"/>
          <a:ext cx="447675" cy="190500"/>
        </a:xfrm>
        <a:prstGeom prst="rect">
          <a:avLst/>
        </a:prstGeom>
        <a:noFill/>
        <a:ln w="9525" cmpd="sng">
          <a:noFill/>
        </a:ln>
      </xdr:spPr>
    </xdr:pic>
    <xdr:clientData/>
  </xdr:twoCellAnchor>
  <xdr:twoCellAnchor editAs="oneCell">
    <xdr:from>
      <xdr:col>3</xdr:col>
      <xdr:colOff>28575</xdr:colOff>
      <xdr:row>7</xdr:row>
      <xdr:rowOff>19050</xdr:rowOff>
    </xdr:from>
    <xdr:to>
      <xdr:col>3</xdr:col>
      <xdr:colOff>476250</xdr:colOff>
      <xdr:row>7</xdr:row>
      <xdr:rowOff>209550</xdr:rowOff>
    </xdr:to>
    <xdr:pic>
      <xdr:nvPicPr>
        <xdr:cNvPr id="10" name="Picture 11"/>
        <xdr:cNvPicPr preferRelativeResize="1">
          <a:picLocks noChangeAspect="1"/>
        </xdr:cNvPicPr>
      </xdr:nvPicPr>
      <xdr:blipFill>
        <a:blip r:embed="rId2"/>
        <a:stretch>
          <a:fillRect/>
        </a:stretch>
      </xdr:blipFill>
      <xdr:spPr>
        <a:xfrm>
          <a:off x="1447800" y="1600200"/>
          <a:ext cx="447675" cy="190500"/>
        </a:xfrm>
        <a:prstGeom prst="rect">
          <a:avLst/>
        </a:prstGeom>
        <a:noFill/>
        <a:ln w="9525" cmpd="sng">
          <a:noFill/>
        </a:ln>
      </xdr:spPr>
    </xdr:pic>
    <xdr:clientData/>
  </xdr:twoCellAnchor>
  <xdr:twoCellAnchor editAs="oneCell">
    <xdr:from>
      <xdr:col>3</xdr:col>
      <xdr:colOff>28575</xdr:colOff>
      <xdr:row>12</xdr:row>
      <xdr:rowOff>19050</xdr:rowOff>
    </xdr:from>
    <xdr:to>
      <xdr:col>3</xdr:col>
      <xdr:colOff>476250</xdr:colOff>
      <xdr:row>12</xdr:row>
      <xdr:rowOff>209550</xdr:rowOff>
    </xdr:to>
    <xdr:pic>
      <xdr:nvPicPr>
        <xdr:cNvPr id="11" name="Picture 12"/>
        <xdr:cNvPicPr preferRelativeResize="1">
          <a:picLocks noChangeAspect="1"/>
        </xdr:cNvPicPr>
      </xdr:nvPicPr>
      <xdr:blipFill>
        <a:blip r:embed="rId2"/>
        <a:stretch>
          <a:fillRect/>
        </a:stretch>
      </xdr:blipFill>
      <xdr:spPr>
        <a:xfrm>
          <a:off x="1447800" y="2695575"/>
          <a:ext cx="447675" cy="190500"/>
        </a:xfrm>
        <a:prstGeom prst="rect">
          <a:avLst/>
        </a:prstGeom>
        <a:noFill/>
        <a:ln w="9525" cmpd="sng">
          <a:noFill/>
        </a:ln>
      </xdr:spPr>
    </xdr:pic>
    <xdr:clientData/>
  </xdr:twoCellAnchor>
  <xdr:twoCellAnchor editAs="oneCell">
    <xdr:from>
      <xdr:col>3</xdr:col>
      <xdr:colOff>28575</xdr:colOff>
      <xdr:row>13</xdr:row>
      <xdr:rowOff>19050</xdr:rowOff>
    </xdr:from>
    <xdr:to>
      <xdr:col>3</xdr:col>
      <xdr:colOff>476250</xdr:colOff>
      <xdr:row>13</xdr:row>
      <xdr:rowOff>209550</xdr:rowOff>
    </xdr:to>
    <xdr:pic>
      <xdr:nvPicPr>
        <xdr:cNvPr id="12" name="Picture 13"/>
        <xdr:cNvPicPr preferRelativeResize="1">
          <a:picLocks noChangeAspect="1"/>
        </xdr:cNvPicPr>
      </xdr:nvPicPr>
      <xdr:blipFill>
        <a:blip r:embed="rId2"/>
        <a:stretch>
          <a:fillRect/>
        </a:stretch>
      </xdr:blipFill>
      <xdr:spPr>
        <a:xfrm>
          <a:off x="1447800" y="2914650"/>
          <a:ext cx="447675" cy="190500"/>
        </a:xfrm>
        <a:prstGeom prst="rect">
          <a:avLst/>
        </a:prstGeom>
        <a:noFill/>
        <a:ln w="9525" cmpd="sng">
          <a:noFill/>
        </a:ln>
      </xdr:spPr>
    </xdr:pic>
    <xdr:clientData/>
  </xdr:twoCellAnchor>
  <xdr:twoCellAnchor editAs="oneCell">
    <xdr:from>
      <xdr:col>3</xdr:col>
      <xdr:colOff>28575</xdr:colOff>
      <xdr:row>14</xdr:row>
      <xdr:rowOff>19050</xdr:rowOff>
    </xdr:from>
    <xdr:to>
      <xdr:col>3</xdr:col>
      <xdr:colOff>476250</xdr:colOff>
      <xdr:row>14</xdr:row>
      <xdr:rowOff>209550</xdr:rowOff>
    </xdr:to>
    <xdr:pic>
      <xdr:nvPicPr>
        <xdr:cNvPr id="13" name="Picture 14"/>
        <xdr:cNvPicPr preferRelativeResize="1">
          <a:picLocks noChangeAspect="1"/>
        </xdr:cNvPicPr>
      </xdr:nvPicPr>
      <xdr:blipFill>
        <a:blip r:embed="rId2"/>
        <a:stretch>
          <a:fillRect/>
        </a:stretch>
      </xdr:blipFill>
      <xdr:spPr>
        <a:xfrm>
          <a:off x="1447800" y="3133725"/>
          <a:ext cx="447675" cy="190500"/>
        </a:xfrm>
        <a:prstGeom prst="rect">
          <a:avLst/>
        </a:prstGeom>
        <a:noFill/>
        <a:ln w="9525" cmpd="sng">
          <a:noFill/>
        </a:ln>
      </xdr:spPr>
    </xdr:pic>
    <xdr:clientData/>
  </xdr:twoCellAnchor>
  <xdr:twoCellAnchor editAs="oneCell">
    <xdr:from>
      <xdr:col>3</xdr:col>
      <xdr:colOff>28575</xdr:colOff>
      <xdr:row>15</xdr:row>
      <xdr:rowOff>19050</xdr:rowOff>
    </xdr:from>
    <xdr:to>
      <xdr:col>3</xdr:col>
      <xdr:colOff>476250</xdr:colOff>
      <xdr:row>15</xdr:row>
      <xdr:rowOff>209550</xdr:rowOff>
    </xdr:to>
    <xdr:pic>
      <xdr:nvPicPr>
        <xdr:cNvPr id="14" name="Picture 15"/>
        <xdr:cNvPicPr preferRelativeResize="1">
          <a:picLocks noChangeAspect="1"/>
        </xdr:cNvPicPr>
      </xdr:nvPicPr>
      <xdr:blipFill>
        <a:blip r:embed="rId2"/>
        <a:stretch>
          <a:fillRect/>
        </a:stretch>
      </xdr:blipFill>
      <xdr:spPr>
        <a:xfrm>
          <a:off x="1447800" y="3352800"/>
          <a:ext cx="447675" cy="190500"/>
        </a:xfrm>
        <a:prstGeom prst="rect">
          <a:avLst/>
        </a:prstGeom>
        <a:noFill/>
        <a:ln w="9525" cmpd="sng">
          <a:noFill/>
        </a:ln>
      </xdr:spPr>
    </xdr:pic>
    <xdr:clientData/>
  </xdr:twoCellAnchor>
  <xdr:twoCellAnchor editAs="oneCell">
    <xdr:from>
      <xdr:col>3</xdr:col>
      <xdr:colOff>28575</xdr:colOff>
      <xdr:row>16</xdr:row>
      <xdr:rowOff>19050</xdr:rowOff>
    </xdr:from>
    <xdr:to>
      <xdr:col>3</xdr:col>
      <xdr:colOff>476250</xdr:colOff>
      <xdr:row>16</xdr:row>
      <xdr:rowOff>209550</xdr:rowOff>
    </xdr:to>
    <xdr:pic>
      <xdr:nvPicPr>
        <xdr:cNvPr id="15" name="Picture 16"/>
        <xdr:cNvPicPr preferRelativeResize="1">
          <a:picLocks noChangeAspect="1"/>
        </xdr:cNvPicPr>
      </xdr:nvPicPr>
      <xdr:blipFill>
        <a:blip r:embed="rId2"/>
        <a:stretch>
          <a:fillRect/>
        </a:stretch>
      </xdr:blipFill>
      <xdr:spPr>
        <a:xfrm>
          <a:off x="1447800" y="3571875"/>
          <a:ext cx="447675" cy="190500"/>
        </a:xfrm>
        <a:prstGeom prst="rect">
          <a:avLst/>
        </a:prstGeom>
        <a:noFill/>
        <a:ln w="9525" cmpd="sng">
          <a:noFill/>
        </a:ln>
      </xdr:spPr>
    </xdr:pic>
    <xdr:clientData/>
  </xdr:twoCellAnchor>
  <xdr:twoCellAnchor editAs="oneCell">
    <xdr:from>
      <xdr:col>3</xdr:col>
      <xdr:colOff>28575</xdr:colOff>
      <xdr:row>19</xdr:row>
      <xdr:rowOff>19050</xdr:rowOff>
    </xdr:from>
    <xdr:to>
      <xdr:col>3</xdr:col>
      <xdr:colOff>476250</xdr:colOff>
      <xdr:row>19</xdr:row>
      <xdr:rowOff>209550</xdr:rowOff>
    </xdr:to>
    <xdr:pic>
      <xdr:nvPicPr>
        <xdr:cNvPr id="16" name="Picture 17"/>
        <xdr:cNvPicPr preferRelativeResize="1">
          <a:picLocks noChangeAspect="1"/>
        </xdr:cNvPicPr>
      </xdr:nvPicPr>
      <xdr:blipFill>
        <a:blip r:embed="rId2"/>
        <a:stretch>
          <a:fillRect/>
        </a:stretch>
      </xdr:blipFill>
      <xdr:spPr>
        <a:xfrm>
          <a:off x="1447800" y="4229100"/>
          <a:ext cx="447675" cy="190500"/>
        </a:xfrm>
        <a:prstGeom prst="rect">
          <a:avLst/>
        </a:prstGeom>
        <a:noFill/>
        <a:ln w="9525" cmpd="sng">
          <a:noFill/>
        </a:ln>
      </xdr:spPr>
    </xdr:pic>
    <xdr:clientData/>
  </xdr:twoCellAnchor>
  <xdr:twoCellAnchor editAs="oneCell">
    <xdr:from>
      <xdr:col>3</xdr:col>
      <xdr:colOff>28575</xdr:colOff>
      <xdr:row>21</xdr:row>
      <xdr:rowOff>19050</xdr:rowOff>
    </xdr:from>
    <xdr:to>
      <xdr:col>3</xdr:col>
      <xdr:colOff>476250</xdr:colOff>
      <xdr:row>21</xdr:row>
      <xdr:rowOff>209550</xdr:rowOff>
    </xdr:to>
    <xdr:pic>
      <xdr:nvPicPr>
        <xdr:cNvPr id="17" name="Picture 18"/>
        <xdr:cNvPicPr preferRelativeResize="1">
          <a:picLocks noChangeAspect="1"/>
        </xdr:cNvPicPr>
      </xdr:nvPicPr>
      <xdr:blipFill>
        <a:blip r:embed="rId2"/>
        <a:stretch>
          <a:fillRect/>
        </a:stretch>
      </xdr:blipFill>
      <xdr:spPr>
        <a:xfrm>
          <a:off x="1447800" y="4667250"/>
          <a:ext cx="447675" cy="190500"/>
        </a:xfrm>
        <a:prstGeom prst="rect">
          <a:avLst/>
        </a:prstGeom>
        <a:noFill/>
        <a:ln w="9525" cmpd="sng">
          <a:noFill/>
        </a:ln>
      </xdr:spPr>
    </xdr:pic>
    <xdr:clientData/>
  </xdr:twoCellAnchor>
  <xdr:twoCellAnchor editAs="oneCell">
    <xdr:from>
      <xdr:col>3</xdr:col>
      <xdr:colOff>28575</xdr:colOff>
      <xdr:row>20</xdr:row>
      <xdr:rowOff>19050</xdr:rowOff>
    </xdr:from>
    <xdr:to>
      <xdr:col>3</xdr:col>
      <xdr:colOff>476250</xdr:colOff>
      <xdr:row>20</xdr:row>
      <xdr:rowOff>209550</xdr:rowOff>
    </xdr:to>
    <xdr:pic>
      <xdr:nvPicPr>
        <xdr:cNvPr id="18" name="Picture 19"/>
        <xdr:cNvPicPr preferRelativeResize="1">
          <a:picLocks noChangeAspect="1"/>
        </xdr:cNvPicPr>
      </xdr:nvPicPr>
      <xdr:blipFill>
        <a:blip r:embed="rId2"/>
        <a:stretch>
          <a:fillRect/>
        </a:stretch>
      </xdr:blipFill>
      <xdr:spPr>
        <a:xfrm>
          <a:off x="1447800" y="4448175"/>
          <a:ext cx="447675" cy="190500"/>
        </a:xfrm>
        <a:prstGeom prst="rect">
          <a:avLst/>
        </a:prstGeom>
        <a:noFill/>
        <a:ln w="9525" cmpd="sng">
          <a:noFill/>
        </a:ln>
      </xdr:spPr>
    </xdr:pic>
    <xdr:clientData/>
  </xdr:twoCellAnchor>
  <xdr:twoCellAnchor editAs="oneCell">
    <xdr:from>
      <xdr:col>3</xdr:col>
      <xdr:colOff>28575</xdr:colOff>
      <xdr:row>22</xdr:row>
      <xdr:rowOff>19050</xdr:rowOff>
    </xdr:from>
    <xdr:to>
      <xdr:col>3</xdr:col>
      <xdr:colOff>476250</xdr:colOff>
      <xdr:row>22</xdr:row>
      <xdr:rowOff>209550</xdr:rowOff>
    </xdr:to>
    <xdr:pic>
      <xdr:nvPicPr>
        <xdr:cNvPr id="19" name="Picture 20"/>
        <xdr:cNvPicPr preferRelativeResize="1">
          <a:picLocks noChangeAspect="1"/>
        </xdr:cNvPicPr>
      </xdr:nvPicPr>
      <xdr:blipFill>
        <a:blip r:embed="rId2"/>
        <a:stretch>
          <a:fillRect/>
        </a:stretch>
      </xdr:blipFill>
      <xdr:spPr>
        <a:xfrm>
          <a:off x="1447800" y="4886325"/>
          <a:ext cx="447675" cy="190500"/>
        </a:xfrm>
        <a:prstGeom prst="rect">
          <a:avLst/>
        </a:prstGeom>
        <a:noFill/>
        <a:ln w="9525" cmpd="sng">
          <a:noFill/>
        </a:ln>
      </xdr:spPr>
    </xdr:pic>
    <xdr:clientData/>
  </xdr:twoCellAnchor>
  <xdr:twoCellAnchor editAs="oneCell">
    <xdr:from>
      <xdr:col>3</xdr:col>
      <xdr:colOff>19050</xdr:colOff>
      <xdr:row>6</xdr:row>
      <xdr:rowOff>9525</xdr:rowOff>
    </xdr:from>
    <xdr:to>
      <xdr:col>3</xdr:col>
      <xdr:colOff>514350</xdr:colOff>
      <xdr:row>6</xdr:row>
      <xdr:rowOff>209550</xdr:rowOff>
    </xdr:to>
    <xdr:pic>
      <xdr:nvPicPr>
        <xdr:cNvPr id="20" name="Picture 21"/>
        <xdr:cNvPicPr preferRelativeResize="1">
          <a:picLocks noChangeAspect="1"/>
        </xdr:cNvPicPr>
      </xdr:nvPicPr>
      <xdr:blipFill>
        <a:blip r:embed="rId1"/>
        <a:stretch>
          <a:fillRect/>
        </a:stretch>
      </xdr:blipFill>
      <xdr:spPr>
        <a:xfrm>
          <a:off x="1438275" y="1371600"/>
          <a:ext cx="4953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32"/>
  </sheetPr>
  <dimension ref="A1:AK150"/>
  <sheetViews>
    <sheetView workbookViewId="0" topLeftCell="A1">
      <pane ySplit="6" topLeftCell="BM7" activePane="bottomLeft" state="frozen"/>
      <selection pane="topLeft" activeCell="A1" sqref="A1"/>
      <selection pane="bottomLeft" activeCell="M6" sqref="M6"/>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6" t="s">
        <v>28</v>
      </c>
      <c r="E1" s="136"/>
      <c r="F1" s="31"/>
      <c r="G1" s="136" t="s">
        <v>29</v>
      </c>
      <c r="H1" s="136"/>
    </row>
    <row r="2" spans="4:18" ht="12.75">
      <c r="D2" s="31" t="s">
        <v>30</v>
      </c>
      <c r="E2" s="31" t="s">
        <v>31</v>
      </c>
      <c r="F2" s="31"/>
      <c r="G2" s="31" t="s">
        <v>30</v>
      </c>
      <c r="H2" s="31" t="s">
        <v>31</v>
      </c>
      <c r="R2"/>
    </row>
    <row r="3" spans="4:8" ht="12.75">
      <c r="D3" s="11">
        <v>2</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37"/>
      <c r="D5" s="138"/>
      <c r="E5" s="139"/>
      <c r="G5" s="140"/>
      <c r="H5" s="138"/>
      <c r="I5" s="139"/>
      <c r="K5" s="133"/>
      <c r="L5" s="134"/>
      <c r="M5" s="135"/>
      <c r="O5" s="130"/>
      <c r="P5" s="131"/>
      <c r="Q5" s="13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81</v>
      </c>
      <c r="D7" s="11">
        <v>17.51</v>
      </c>
      <c r="E7" s="129">
        <v>14.13</v>
      </c>
      <c r="F7" s="13"/>
      <c r="G7" t="s">
        <v>83</v>
      </c>
      <c r="H7" s="11">
        <v>13.86</v>
      </c>
      <c r="I7" s="129">
        <v>13.75</v>
      </c>
      <c r="J7" s="22"/>
      <c r="K7" t="s">
        <v>75</v>
      </c>
      <c r="L7" s="11">
        <v>20.14</v>
      </c>
      <c r="M7" s="11">
        <v>8.28</v>
      </c>
      <c r="N7" s="22"/>
      <c r="O7" t="s">
        <v>92</v>
      </c>
      <c r="P7" s="11">
        <v>15.32</v>
      </c>
      <c r="Q7" s="11">
        <v>10.92</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92</v>
      </c>
      <c r="D8" s="11">
        <v>17.15</v>
      </c>
      <c r="E8" s="11">
        <v>9.89</v>
      </c>
      <c r="F8" s="13"/>
      <c r="G8" t="s">
        <v>81</v>
      </c>
      <c r="H8" s="11">
        <v>15.49</v>
      </c>
      <c r="I8" s="11">
        <v>9.88</v>
      </c>
      <c r="J8" s="22"/>
      <c r="K8" t="s">
        <v>83</v>
      </c>
      <c r="L8" s="11">
        <v>13.25</v>
      </c>
      <c r="M8" s="11">
        <v>10.18</v>
      </c>
      <c r="N8" s="22"/>
      <c r="O8" t="s">
        <v>75</v>
      </c>
      <c r="P8" s="11">
        <v>20.06</v>
      </c>
      <c r="Q8" s="11">
        <v>8.32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93</v>
      </c>
      <c r="D9" s="11">
        <v>17.1</v>
      </c>
      <c r="E9" s="11">
        <v>9.74</v>
      </c>
      <c r="F9" s="13"/>
      <c r="G9" t="s">
        <v>89</v>
      </c>
      <c r="H9" s="11">
        <v>15.24</v>
      </c>
      <c r="I9" s="11">
        <v>9.63</v>
      </c>
      <c r="J9" s="22"/>
      <c r="K9" t="s">
        <v>82</v>
      </c>
      <c r="L9" s="11">
        <v>17</v>
      </c>
      <c r="M9" s="11">
        <v>8.58</v>
      </c>
      <c r="N9" s="22"/>
      <c r="O9" t="s">
        <v>127</v>
      </c>
      <c r="P9" s="11">
        <v>18.42</v>
      </c>
      <c r="Q9" s="11">
        <v>8.88</v>
      </c>
      <c r="R9" s="17">
        <f t="shared" si="1"/>
      </c>
      <c r="S9" s="20"/>
      <c r="T9" s="20"/>
      <c r="U9" s="20"/>
      <c r="V9" s="20"/>
      <c r="W9" s="20"/>
      <c r="X9" s="20"/>
      <c r="Y9" s="20"/>
      <c r="Z9" s="20"/>
      <c r="AA9" s="20"/>
      <c r="AB9" s="20"/>
      <c r="AC9" s="20"/>
      <c r="AD9" s="20"/>
      <c r="AE9" s="20"/>
    </row>
    <row r="10" spans="1:31" ht="12.75">
      <c r="A10" s="3" t="str">
        <f t="shared" si="0"/>
        <v>OK</v>
      </c>
      <c r="B10" s="21">
        <v>4</v>
      </c>
      <c r="C10" t="s">
        <v>127</v>
      </c>
      <c r="D10" s="11">
        <v>16.4</v>
      </c>
      <c r="E10" s="11">
        <v>8.71</v>
      </c>
      <c r="F10" s="13"/>
      <c r="G10" t="s">
        <v>93</v>
      </c>
      <c r="H10" s="11">
        <v>15.84</v>
      </c>
      <c r="I10" s="11">
        <v>10.34</v>
      </c>
      <c r="J10" s="22"/>
      <c r="K10" t="s">
        <v>89</v>
      </c>
      <c r="L10" s="11">
        <v>14.76</v>
      </c>
      <c r="M10" s="11">
        <v>10.15</v>
      </c>
      <c r="N10" s="22"/>
      <c r="O10" t="s">
        <v>82</v>
      </c>
      <c r="P10" s="11">
        <v>18.07</v>
      </c>
      <c r="Q10" s="11">
        <v>9.21</v>
      </c>
      <c r="R10" s="17">
        <f t="shared" si="1"/>
      </c>
      <c r="S10" s="20"/>
      <c r="T10" s="20"/>
      <c r="U10" s="20"/>
      <c r="V10" s="20"/>
      <c r="W10" s="20"/>
      <c r="X10" s="20"/>
      <c r="Y10" s="20"/>
      <c r="Z10" s="20"/>
      <c r="AA10" s="20"/>
      <c r="AB10" s="20"/>
      <c r="AC10" s="20"/>
      <c r="AD10" s="20"/>
      <c r="AE10" s="20"/>
    </row>
    <row r="11" spans="1:37" ht="12.75">
      <c r="A11" s="3" t="str">
        <f t="shared" si="0"/>
        <v>OK</v>
      </c>
      <c r="B11" s="21">
        <v>5</v>
      </c>
      <c r="C11" t="s">
        <v>87</v>
      </c>
      <c r="D11" s="11">
        <v>16.48</v>
      </c>
      <c r="E11" s="11">
        <v>9.87</v>
      </c>
      <c r="F11" s="13"/>
      <c r="G11" t="s">
        <v>85</v>
      </c>
      <c r="H11" s="11">
        <v>13.93</v>
      </c>
      <c r="I11" s="11">
        <v>11.18</v>
      </c>
      <c r="J11" s="22"/>
      <c r="K11" t="s">
        <v>86</v>
      </c>
      <c r="L11" s="11">
        <v>16.2</v>
      </c>
      <c r="M11" s="11">
        <v>10.08</v>
      </c>
      <c r="N11" s="22"/>
      <c r="O11" t="s">
        <v>90</v>
      </c>
      <c r="P11" s="11">
        <v>15.1</v>
      </c>
      <c r="Q11" s="11">
        <v>10.4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90</v>
      </c>
      <c r="D12" s="11">
        <v>14.71</v>
      </c>
      <c r="E12" s="11">
        <v>9.99</v>
      </c>
      <c r="F12" s="13"/>
      <c r="G12" t="s">
        <v>87</v>
      </c>
      <c r="H12" s="11">
        <v>15.48</v>
      </c>
      <c r="I12" s="11">
        <v>10.2</v>
      </c>
      <c r="J12" s="22"/>
      <c r="K12" t="s">
        <v>85</v>
      </c>
      <c r="L12" s="11">
        <v>14.57</v>
      </c>
      <c r="M12" s="11">
        <v>10.26</v>
      </c>
      <c r="N12" s="22"/>
      <c r="O12" t="s">
        <v>86</v>
      </c>
      <c r="P12" s="11">
        <v>15.86</v>
      </c>
      <c r="Q12" s="11">
        <v>9.91</v>
      </c>
      <c r="R12" s="17">
        <f t="shared" si="1"/>
      </c>
      <c r="S12" s="20"/>
      <c r="T12" s="20"/>
      <c r="U12" s="20"/>
      <c r="V12" s="20"/>
      <c r="W12" s="20"/>
      <c r="X12" s="20"/>
      <c r="Y12" s="20"/>
      <c r="Z12" s="20"/>
      <c r="AA12" s="20"/>
      <c r="AB12" s="20"/>
      <c r="AC12" s="20"/>
      <c r="AD12" s="20"/>
      <c r="AE12" s="20"/>
    </row>
    <row r="13" spans="1:31" ht="12.75">
      <c r="A13" s="3" t="str">
        <f t="shared" si="0"/>
        <v>OK</v>
      </c>
      <c r="B13" s="21">
        <v>7</v>
      </c>
      <c r="C13" t="s">
        <v>84</v>
      </c>
      <c r="D13" s="11">
        <v>18.15</v>
      </c>
      <c r="E13" s="11">
        <v>9.02</v>
      </c>
      <c r="F13" s="13"/>
      <c r="G13" t="s">
        <v>80</v>
      </c>
      <c r="H13" s="11">
        <v>13.13</v>
      </c>
      <c r="I13" s="11">
        <v>11.11</v>
      </c>
      <c r="J13" s="22"/>
      <c r="K13" t="s">
        <v>91</v>
      </c>
      <c r="L13" s="11">
        <v>13.84</v>
      </c>
      <c r="M13" s="11">
        <v>10.84</v>
      </c>
      <c r="N13" s="22"/>
      <c r="O13" t="s">
        <v>79</v>
      </c>
      <c r="P13" s="11">
        <v>13.56</v>
      </c>
      <c r="Q13" s="11">
        <v>10.18</v>
      </c>
      <c r="R13" s="17">
        <f t="shared" si="1"/>
      </c>
      <c r="S13" s="20"/>
      <c r="T13" s="20"/>
      <c r="U13" s="20"/>
      <c r="V13" s="20"/>
      <c r="W13" s="20"/>
      <c r="X13" s="20"/>
      <c r="Y13" s="20"/>
      <c r="Z13" s="20"/>
      <c r="AA13" s="20"/>
      <c r="AB13" s="20"/>
      <c r="AC13" s="20"/>
      <c r="AD13" s="20"/>
      <c r="AE13" s="20"/>
    </row>
    <row r="14" spans="1:31" ht="12.75">
      <c r="A14" s="3" t="str">
        <f t="shared" si="0"/>
        <v>OK</v>
      </c>
      <c r="B14" s="21">
        <v>8</v>
      </c>
      <c r="C14" t="s">
        <v>79</v>
      </c>
      <c r="D14" s="11">
        <v>13.99</v>
      </c>
      <c r="E14" s="11">
        <v>10.39</v>
      </c>
      <c r="F14" s="13"/>
      <c r="G14" t="s">
        <v>84</v>
      </c>
      <c r="H14" s="11">
        <v>16.85</v>
      </c>
      <c r="I14" s="11">
        <v>9.83</v>
      </c>
      <c r="J14" s="22"/>
      <c r="K14" t="s">
        <v>80</v>
      </c>
      <c r="L14" s="11">
        <v>14.24</v>
      </c>
      <c r="M14" s="11">
        <v>10.57</v>
      </c>
      <c r="N14" s="22"/>
      <c r="O14" t="s">
        <v>91</v>
      </c>
      <c r="P14" s="11">
        <v>14.2</v>
      </c>
      <c r="Q14" s="11">
        <v>10.53</v>
      </c>
      <c r="R14" s="17">
        <f t="shared" si="1"/>
      </c>
      <c r="S14" s="20"/>
      <c r="T14" s="20"/>
      <c r="U14" s="20"/>
      <c r="V14" s="20"/>
      <c r="W14" s="20"/>
      <c r="X14" s="20"/>
      <c r="Y14" s="20"/>
      <c r="Z14" s="20"/>
      <c r="AA14" s="20"/>
      <c r="AB14" s="20"/>
      <c r="AC14" s="20"/>
      <c r="AD14" s="20"/>
      <c r="AE14" s="20"/>
    </row>
    <row r="15" spans="1:31" ht="12.75">
      <c r="A15" s="3" t="str">
        <f t="shared" si="0"/>
        <v>OK</v>
      </c>
      <c r="B15" s="21">
        <v>9</v>
      </c>
      <c r="C15" t="s">
        <v>94</v>
      </c>
      <c r="D15" s="11">
        <v>15.97</v>
      </c>
      <c r="E15" s="11">
        <v>9.98</v>
      </c>
      <c r="F15" s="13"/>
      <c r="G15" t="s">
        <v>76</v>
      </c>
      <c r="H15" s="11">
        <v>16.37</v>
      </c>
      <c r="I15" s="11">
        <v>10.5</v>
      </c>
      <c r="J15" s="22"/>
      <c r="K15" t="s">
        <v>88</v>
      </c>
      <c r="L15" s="11">
        <v>18.85</v>
      </c>
      <c r="M15" s="11">
        <v>8.7</v>
      </c>
      <c r="N15" s="22"/>
      <c r="O15" t="s">
        <v>78</v>
      </c>
      <c r="P15" s="11">
        <v>19.02</v>
      </c>
      <c r="Q15" s="11">
        <v>9.21</v>
      </c>
      <c r="R15" s="17">
        <f t="shared" si="1"/>
      </c>
      <c r="S15" s="20"/>
      <c r="T15" s="20"/>
      <c r="U15" s="20"/>
      <c r="V15" s="20"/>
      <c r="W15" s="20"/>
      <c r="X15" s="20"/>
      <c r="Y15" s="20"/>
      <c r="Z15" s="20"/>
      <c r="AA15" s="20"/>
      <c r="AB15" s="20"/>
      <c r="AC15" s="20"/>
      <c r="AD15" s="20"/>
      <c r="AE15" s="20"/>
    </row>
    <row r="16" spans="1:31" ht="12.75">
      <c r="A16" s="3" t="str">
        <f t="shared" si="0"/>
        <v>OK</v>
      </c>
      <c r="B16" s="21">
        <v>10</v>
      </c>
      <c r="C16" t="s">
        <v>78</v>
      </c>
      <c r="D16" s="11">
        <v>18.32</v>
      </c>
      <c r="E16" s="11">
        <v>9.31</v>
      </c>
      <c r="F16" s="13"/>
      <c r="G16" t="s">
        <v>94</v>
      </c>
      <c r="H16" s="11">
        <v>15.36</v>
      </c>
      <c r="I16" s="11">
        <v>10.31</v>
      </c>
      <c r="J16" s="22"/>
      <c r="K16" t="s">
        <v>76</v>
      </c>
      <c r="L16" s="11">
        <v>17.28</v>
      </c>
      <c r="M16" s="11">
        <v>9.7</v>
      </c>
      <c r="N16" s="22"/>
      <c r="O16" t="s">
        <v>88</v>
      </c>
      <c r="P16" s="11">
        <v>19.39</v>
      </c>
      <c r="Q16" s="11">
        <v>8.59</v>
      </c>
      <c r="R16" s="17">
        <f t="shared" si="1"/>
      </c>
      <c r="S16" s="20"/>
      <c r="T16" s="20"/>
      <c r="U16" s="20"/>
      <c r="V16" s="20"/>
      <c r="W16" s="20"/>
      <c r="X16" s="20"/>
      <c r="Y16" s="20"/>
      <c r="Z16" s="20"/>
      <c r="AA16" s="20"/>
      <c r="AB16" s="20"/>
      <c r="AC16" s="20"/>
      <c r="AD16" s="20"/>
      <c r="AE16" s="20"/>
    </row>
    <row r="17" spans="1:31" ht="12.75">
      <c r="A17" s="3" t="str">
        <f t="shared" si="0"/>
        <v>OK</v>
      </c>
      <c r="B17" s="21">
        <v>11</v>
      </c>
      <c r="C17" t="s">
        <v>75</v>
      </c>
      <c r="D17" s="11">
        <v>19.62</v>
      </c>
      <c r="E17" s="11">
        <v>8.16</v>
      </c>
      <c r="F17" s="13"/>
      <c r="G17" t="s">
        <v>90</v>
      </c>
      <c r="H17" s="11">
        <v>13.15</v>
      </c>
      <c r="I17" s="11">
        <v>10.21</v>
      </c>
      <c r="J17" s="22"/>
      <c r="K17" t="s">
        <v>81</v>
      </c>
      <c r="L17" s="11">
        <v>17.32</v>
      </c>
      <c r="M17" s="11">
        <v>8.54</v>
      </c>
      <c r="N17" s="22"/>
      <c r="O17" t="s">
        <v>85</v>
      </c>
      <c r="P17" s="11">
        <v>15.85</v>
      </c>
      <c r="Q17" s="11">
        <v>9.83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85</v>
      </c>
      <c r="D18" s="11">
        <v>15.32</v>
      </c>
      <c r="E18" s="11">
        <v>10.23</v>
      </c>
      <c r="F18" s="13"/>
      <c r="G18" t="s">
        <v>75</v>
      </c>
      <c r="H18" s="11">
        <v>15.41</v>
      </c>
      <c r="I18" s="11">
        <v>8.92</v>
      </c>
      <c r="J18" s="22"/>
      <c r="K18" t="s">
        <v>90</v>
      </c>
      <c r="L18" s="11">
        <v>16.19</v>
      </c>
      <c r="M18" s="11">
        <v>9.73</v>
      </c>
      <c r="N18" s="22"/>
      <c r="O18" t="s">
        <v>81</v>
      </c>
      <c r="P18" s="11">
        <v>17.19</v>
      </c>
      <c r="Q18" s="11">
        <v>9.26</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82</v>
      </c>
      <c r="D19" s="11">
        <v>18.9</v>
      </c>
      <c r="E19" s="11">
        <v>8.86</v>
      </c>
      <c r="F19" s="13"/>
      <c r="G19" t="s">
        <v>92</v>
      </c>
      <c r="H19" s="11">
        <v>15.36</v>
      </c>
      <c r="I19" s="11">
        <v>10.42</v>
      </c>
      <c r="J19" s="22"/>
      <c r="K19" t="s">
        <v>93</v>
      </c>
      <c r="L19" s="11">
        <v>15.55</v>
      </c>
      <c r="M19" s="11">
        <v>9.89</v>
      </c>
      <c r="N19" s="22"/>
      <c r="O19" t="s">
        <v>83</v>
      </c>
      <c r="P19" s="11">
        <v>15.72</v>
      </c>
      <c r="Q19" s="11">
        <v>10.31</v>
      </c>
      <c r="R19" s="17">
        <f t="shared" si="2"/>
      </c>
      <c r="S19" s="20"/>
      <c r="T19" s="20"/>
      <c r="U19" s="20"/>
      <c r="V19" s="20"/>
      <c r="W19" s="20"/>
      <c r="X19" s="20"/>
      <c r="Y19" s="20"/>
      <c r="Z19" s="20"/>
      <c r="AA19" s="20"/>
      <c r="AB19" s="20"/>
      <c r="AC19" s="20"/>
      <c r="AD19" s="20"/>
      <c r="AE19" s="20"/>
    </row>
    <row r="20" spans="1:31" ht="12.75">
      <c r="A20" s="3" t="str">
        <f t="shared" si="0"/>
        <v>OK</v>
      </c>
      <c r="B20" s="21">
        <v>14</v>
      </c>
      <c r="C20" t="s">
        <v>83</v>
      </c>
      <c r="D20" s="11">
        <v>15.15</v>
      </c>
      <c r="E20" s="11">
        <v>9.98</v>
      </c>
      <c r="F20" s="13"/>
      <c r="G20" t="s">
        <v>82</v>
      </c>
      <c r="H20" s="11">
        <v>17.21</v>
      </c>
      <c r="I20" s="11">
        <v>9.45</v>
      </c>
      <c r="J20" s="22"/>
      <c r="K20" t="s">
        <v>92</v>
      </c>
      <c r="L20" s="11">
        <v>16.61</v>
      </c>
      <c r="M20" s="11">
        <v>10.06</v>
      </c>
      <c r="N20" s="22"/>
      <c r="O20" t="s">
        <v>93</v>
      </c>
      <c r="P20" s="11">
        <v>15.99</v>
      </c>
      <c r="Q20" s="11">
        <v>10.08</v>
      </c>
      <c r="R20" s="17">
        <f t="shared" si="2"/>
      </c>
      <c r="S20" s="20"/>
      <c r="T20" s="20"/>
      <c r="U20" s="20"/>
      <c r="V20" s="20"/>
      <c r="W20" s="20"/>
      <c r="X20" s="20"/>
      <c r="Y20" s="20"/>
      <c r="Z20" s="20"/>
      <c r="AA20" s="20"/>
      <c r="AB20" s="20"/>
      <c r="AC20" s="20"/>
      <c r="AD20" s="20"/>
      <c r="AE20" s="20"/>
    </row>
    <row r="21" spans="1:31" ht="12.75">
      <c r="A21" s="3" t="str">
        <f t="shared" si="0"/>
        <v>OK</v>
      </c>
      <c r="B21" s="21">
        <v>15</v>
      </c>
      <c r="C21" t="s">
        <v>86</v>
      </c>
      <c r="D21" s="11">
        <v>16.53</v>
      </c>
      <c r="E21" s="11">
        <v>9.62</v>
      </c>
      <c r="F21" s="13"/>
      <c r="G21" t="s">
        <v>127</v>
      </c>
      <c r="H21" s="11">
        <v>17.94</v>
      </c>
      <c r="I21" s="11">
        <v>9.17</v>
      </c>
      <c r="J21" s="22"/>
      <c r="K21" t="s">
        <v>87</v>
      </c>
      <c r="L21" s="11">
        <v>17.3</v>
      </c>
      <c r="M21" s="11">
        <v>9.56</v>
      </c>
      <c r="N21" s="22"/>
      <c r="O21" t="s">
        <v>89</v>
      </c>
      <c r="P21" s="11">
        <v>15.16</v>
      </c>
      <c r="Q21" s="11">
        <v>9.84</v>
      </c>
      <c r="R21" s="17">
        <f t="shared" si="2"/>
      </c>
      <c r="S21" s="20"/>
      <c r="T21" s="20"/>
      <c r="U21" s="20"/>
      <c r="V21" s="20"/>
      <c r="W21" s="20"/>
      <c r="X21" s="20"/>
      <c r="Y21" s="20"/>
      <c r="Z21" s="20"/>
      <c r="AA21" s="20"/>
      <c r="AB21" s="20"/>
      <c r="AC21" s="20"/>
      <c r="AD21" s="20"/>
      <c r="AE21" s="20"/>
    </row>
    <row r="22" spans="1:31" ht="12.75">
      <c r="A22" s="3" t="str">
        <f t="shared" si="0"/>
        <v>OK</v>
      </c>
      <c r="B22" s="21">
        <v>16</v>
      </c>
      <c r="C22" t="s">
        <v>89</v>
      </c>
      <c r="D22" s="11">
        <v>16.28</v>
      </c>
      <c r="E22" s="11">
        <v>9.77</v>
      </c>
      <c r="F22" s="13"/>
      <c r="G22" t="s">
        <v>86</v>
      </c>
      <c r="H22" s="11">
        <v>14.4</v>
      </c>
      <c r="I22" s="11">
        <v>10.18</v>
      </c>
      <c r="J22" s="22"/>
      <c r="K22" t="s">
        <v>127</v>
      </c>
      <c r="L22" s="11">
        <v>16.45</v>
      </c>
      <c r="M22" s="11">
        <v>8.76</v>
      </c>
      <c r="N22" s="22"/>
      <c r="O22" t="s">
        <v>87</v>
      </c>
      <c r="P22" s="11">
        <v>16.08</v>
      </c>
      <c r="Q22" s="11">
        <v>25</v>
      </c>
      <c r="R22" s="17">
        <f t="shared" si="2"/>
      </c>
      <c r="S22" s="20"/>
      <c r="T22" s="20"/>
      <c r="U22" s="20"/>
      <c r="V22" s="20"/>
      <c r="W22" s="20"/>
      <c r="X22" s="20"/>
      <c r="Y22" s="20"/>
      <c r="Z22" s="20"/>
      <c r="AA22" s="20"/>
      <c r="AB22" s="20"/>
      <c r="AC22" s="20"/>
      <c r="AD22" s="20"/>
      <c r="AE22" s="20"/>
    </row>
    <row r="23" spans="1:31" ht="12.75">
      <c r="A23" s="3" t="str">
        <f t="shared" si="0"/>
        <v>OK</v>
      </c>
      <c r="B23" s="21">
        <v>17</v>
      </c>
      <c r="C23" t="s">
        <v>91</v>
      </c>
      <c r="D23" s="11">
        <v>14.94</v>
      </c>
      <c r="E23" s="11">
        <v>10.42</v>
      </c>
      <c r="F23" s="13"/>
      <c r="G23" t="s">
        <v>78</v>
      </c>
      <c r="H23" s="11">
        <v>17.85</v>
      </c>
      <c r="I23" s="11">
        <v>9.66</v>
      </c>
      <c r="J23" s="22"/>
      <c r="K23" t="s">
        <v>84</v>
      </c>
      <c r="L23" s="11">
        <v>18.67</v>
      </c>
      <c r="M23" s="11">
        <v>9.01</v>
      </c>
      <c r="N23" s="22"/>
      <c r="O23" t="s">
        <v>76</v>
      </c>
      <c r="P23" s="11">
        <v>15.25</v>
      </c>
      <c r="Q23" s="11">
        <v>9.8</v>
      </c>
      <c r="R23" s="17">
        <f t="shared" si="2"/>
      </c>
      <c r="S23" s="20"/>
      <c r="T23" s="20"/>
      <c r="U23" s="20"/>
      <c r="V23" s="20"/>
      <c r="W23" s="20"/>
      <c r="X23" s="20"/>
      <c r="Y23" s="20"/>
      <c r="Z23" s="20"/>
      <c r="AA23" s="20"/>
      <c r="AB23" s="20"/>
      <c r="AC23" s="20"/>
      <c r="AD23" s="20"/>
      <c r="AE23" s="20"/>
    </row>
    <row r="24" spans="1:31" ht="12.75">
      <c r="A24" s="3" t="str">
        <f t="shared" si="0"/>
        <v>OK</v>
      </c>
      <c r="B24" s="21">
        <v>18</v>
      </c>
      <c r="C24" t="s">
        <v>76</v>
      </c>
      <c r="D24" s="11">
        <v>17.32</v>
      </c>
      <c r="E24" s="11">
        <v>9.87</v>
      </c>
      <c r="F24" s="13"/>
      <c r="G24" t="s">
        <v>91</v>
      </c>
      <c r="H24" s="11">
        <v>13.87</v>
      </c>
      <c r="I24" s="11">
        <v>11.04</v>
      </c>
      <c r="J24" s="22"/>
      <c r="K24" t="s">
        <v>78</v>
      </c>
      <c r="L24" s="11">
        <v>17.86</v>
      </c>
      <c r="M24" s="11">
        <v>9.16</v>
      </c>
      <c r="N24" s="22"/>
      <c r="O24" t="s">
        <v>84</v>
      </c>
      <c r="P24" s="11">
        <v>18.29</v>
      </c>
      <c r="Q24" s="11">
        <v>9.04</v>
      </c>
      <c r="R24" s="17">
        <f t="shared" si="2"/>
      </c>
      <c r="S24" s="20"/>
      <c r="T24" s="20"/>
      <c r="U24" s="20"/>
      <c r="V24" s="20"/>
      <c r="W24" s="20"/>
      <c r="X24" s="20"/>
      <c r="Y24" s="20"/>
      <c r="Z24" s="20"/>
      <c r="AA24" s="20"/>
      <c r="AB24" s="20"/>
      <c r="AC24" s="20"/>
      <c r="AD24" s="20"/>
      <c r="AE24" s="20"/>
    </row>
    <row r="25" spans="1:31" ht="12.75">
      <c r="A25" s="3" t="str">
        <f t="shared" si="0"/>
        <v>OK</v>
      </c>
      <c r="B25" s="21">
        <v>19</v>
      </c>
      <c r="C25" t="s">
        <v>88</v>
      </c>
      <c r="D25" s="11">
        <v>19.41</v>
      </c>
      <c r="E25" s="11">
        <v>8.62</v>
      </c>
      <c r="F25" s="13"/>
      <c r="G25" t="s">
        <v>79</v>
      </c>
      <c r="H25" s="11">
        <v>13.34</v>
      </c>
      <c r="I25" s="11">
        <v>10.51</v>
      </c>
      <c r="J25" s="22"/>
      <c r="K25" t="s">
        <v>94</v>
      </c>
      <c r="L25" s="11">
        <v>15.43</v>
      </c>
      <c r="M25" s="11">
        <v>9.71</v>
      </c>
      <c r="N25" s="22"/>
      <c r="O25" t="s">
        <v>80</v>
      </c>
      <c r="P25" s="11">
        <v>15.54</v>
      </c>
      <c r="Q25" s="11">
        <v>9.79</v>
      </c>
      <c r="R25" s="17">
        <f t="shared" si="2"/>
      </c>
      <c r="S25" s="20"/>
      <c r="T25" s="20"/>
      <c r="U25" s="20"/>
      <c r="V25" s="20"/>
      <c r="W25" s="20"/>
      <c r="X25" s="20"/>
      <c r="Y25" s="20"/>
      <c r="Z25" s="20"/>
      <c r="AA25" s="20"/>
      <c r="AB25" s="20"/>
      <c r="AC25" s="20"/>
      <c r="AD25" s="20"/>
      <c r="AE25" s="20"/>
    </row>
    <row r="26" spans="1:31" ht="12.75">
      <c r="A26" s="3" t="str">
        <f t="shared" si="0"/>
        <v>OK</v>
      </c>
      <c r="B26" s="21">
        <v>20</v>
      </c>
      <c r="C26" t="s">
        <v>80</v>
      </c>
      <c r="D26" s="11">
        <v>15.36</v>
      </c>
      <c r="E26" s="11">
        <v>10.58</v>
      </c>
      <c r="F26" s="13"/>
      <c r="G26" t="s">
        <v>88</v>
      </c>
      <c r="H26" s="11">
        <v>14.64</v>
      </c>
      <c r="I26" s="11">
        <v>10.32</v>
      </c>
      <c r="J26" s="22"/>
      <c r="K26" t="s">
        <v>79</v>
      </c>
      <c r="L26" s="11">
        <v>15.92</v>
      </c>
      <c r="M26" s="11">
        <v>9.62</v>
      </c>
      <c r="N26" s="22"/>
      <c r="O26" t="s">
        <v>94</v>
      </c>
      <c r="P26" s="11">
        <v>16.29</v>
      </c>
      <c r="Q26" s="11">
        <v>10.07</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73</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64</v>
      </c>
      <c r="C6" s="15"/>
      <c r="D6" s="32"/>
      <c r="E6" s="32"/>
      <c r="F6" s="32"/>
      <c r="G6" s="32"/>
      <c r="H6" s="32"/>
      <c r="I6" s="32"/>
      <c r="J6" s="32"/>
      <c r="K6" s="32"/>
      <c r="L6" s="53">
        <f aca="true" t="shared" si="0" ref="L6:L20">SUM(D6,F6,H6,J6)</f>
        <v>0</v>
      </c>
      <c r="M6" s="54">
        <f aca="true" t="shared" si="1" ref="M6:M20">IF(COUNT(D6,F6,H6,J6)=4,MINA(D6,F6,H6,J6),0)</f>
        <v>0</v>
      </c>
      <c r="N6" s="54">
        <f aca="true" t="shared" si="2" ref="N6:N20">SUM(L6-M6)</f>
        <v>0</v>
      </c>
      <c r="O6" s="54">
        <f aca="true" t="shared" si="3" ref="O6:O20">MAX(D6,F6,H6,J6)</f>
        <v>0</v>
      </c>
      <c r="P6" s="54">
        <f aca="true" t="shared" si="4" ref="P6:P20">MIN(E6,G6,I6,K6)</f>
        <v>0</v>
      </c>
      <c r="Q6" s="54"/>
      <c r="R6" s="54"/>
      <c r="S6" s="53">
        <v>0</v>
      </c>
      <c r="T6" s="54"/>
      <c r="U6" s="54">
        <f aca="true" t="shared" si="5" ref="U6:U20">MAX(O6,S6)</f>
        <v>0</v>
      </c>
      <c r="V6" s="54">
        <f aca="true" t="shared" si="6" ref="V6:V20">MIN(P6,T6)</f>
        <v>0</v>
      </c>
      <c r="W6" s="55">
        <f aca="true" t="shared" si="7" ref="W6:W20">IF(V6&lt;&gt;0,SUM($X$3/V6*12),"")</f>
      </c>
      <c r="X6" s="55">
        <f aca="true" t="shared" si="8" ref="X6:X20">IF(V6&lt;&gt;0,SUM(3600/V6*$X$3/5280),"")</f>
      </c>
    </row>
    <row r="7" spans="1:24" ht="15" thickBot="1">
      <c r="A7" s="64"/>
      <c r="B7" s="30" t="s">
        <v>62</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72</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70</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66</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67</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69</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63</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71</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59</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68</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74</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65</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c r="A20" s="64"/>
      <c r="B20" s="30" t="s">
        <v>60</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0"/>
  </sheetPr>
  <dimension ref="B2:Z499"/>
  <sheetViews>
    <sheetView tabSelected="1" zoomScale="84" zoomScaleNormal="84" workbookViewId="0" topLeftCell="A1">
      <selection activeCell="Y2" sqref="Y2"/>
    </sheetView>
  </sheetViews>
  <sheetFormatPr defaultColWidth="9.140625" defaultRowHeight="12.75"/>
  <cols>
    <col min="1" max="1" width="1.7109375" style="14" customWidth="1"/>
    <col min="2" max="2" width="3.28125" style="14" customWidth="1"/>
    <col min="3" max="3" width="16.28125" style="14" customWidth="1"/>
    <col min="4" max="4" width="7.7109375" style="14" customWidth="1"/>
    <col min="5" max="12" width="9.140625" style="14" customWidth="1"/>
    <col min="13" max="14" width="9.140625" style="14" hidden="1" customWidth="1"/>
    <col min="15" max="15" width="9.140625" style="14" customWidth="1"/>
    <col min="16" max="16" width="9.140625" style="14" hidden="1" customWidth="1"/>
    <col min="17" max="17" width="4.421875" style="14" customWidth="1"/>
    <col min="18" max="18" width="9.140625" style="14" customWidth="1"/>
    <col min="19" max="19" width="4.7109375" style="14" customWidth="1"/>
    <col min="20" max="20" width="4.28125" style="14" customWidth="1"/>
    <col min="21" max="24" width="9.140625" style="14" customWidth="1"/>
    <col min="25" max="25" width="11.28125" style="14" customWidth="1"/>
    <col min="26" max="26" width="9.140625" style="14" hidden="1" customWidth="1"/>
    <col min="27" max="16384" width="9.140625" style="14" customWidth="1"/>
  </cols>
  <sheetData>
    <row r="1" ht="13.5" thickBot="1"/>
    <row r="2" spans="2:26" ht="15" thickTop="1">
      <c r="B2" s="83"/>
      <c r="C2" s="84"/>
      <c r="D2" s="84"/>
      <c r="E2" s="85"/>
      <c r="F2" s="85"/>
      <c r="G2" s="86"/>
      <c r="H2" s="86"/>
      <c r="I2" s="87"/>
      <c r="J2" s="87"/>
      <c r="K2" s="88" t="s">
        <v>116</v>
      </c>
      <c r="L2" s="88" t="s">
        <v>117</v>
      </c>
      <c r="M2" s="89" t="s">
        <v>1</v>
      </c>
      <c r="N2" s="89" t="s">
        <v>1</v>
      </c>
      <c r="O2" s="89" t="s">
        <v>1</v>
      </c>
      <c r="P2" s="89" t="s">
        <v>1</v>
      </c>
      <c r="Q2" s="89" t="s">
        <v>114</v>
      </c>
      <c r="R2" s="90" t="s">
        <v>2</v>
      </c>
      <c r="S2" s="91" t="s">
        <v>4</v>
      </c>
      <c r="T2" s="91" t="s">
        <v>4</v>
      </c>
      <c r="U2" s="89" t="s">
        <v>4</v>
      </c>
      <c r="V2" s="89" t="s">
        <v>4</v>
      </c>
      <c r="W2" s="89" t="s">
        <v>3</v>
      </c>
      <c r="X2" s="90" t="s">
        <v>2</v>
      </c>
      <c r="Y2" s="92" t="s">
        <v>118</v>
      </c>
      <c r="Z2" s="80">
        <v>136.18</v>
      </c>
    </row>
    <row r="3" spans="2:26" ht="27" thickBot="1">
      <c r="B3" s="93" t="s">
        <v>5</v>
      </c>
      <c r="C3" s="94" t="s">
        <v>6</v>
      </c>
      <c r="D3" s="95" t="s">
        <v>129</v>
      </c>
      <c r="E3" s="96" t="s">
        <v>8</v>
      </c>
      <c r="F3" s="96" t="s">
        <v>9</v>
      </c>
      <c r="G3" s="97" t="s">
        <v>8</v>
      </c>
      <c r="H3" s="97" t="s">
        <v>9</v>
      </c>
      <c r="I3" s="98" t="s">
        <v>8</v>
      </c>
      <c r="J3" s="98" t="s">
        <v>9</v>
      </c>
      <c r="K3" s="99" t="s">
        <v>8</v>
      </c>
      <c r="L3" s="99" t="s">
        <v>9</v>
      </c>
      <c r="M3" s="100" t="s">
        <v>10</v>
      </c>
      <c r="N3" s="100" t="s">
        <v>11</v>
      </c>
      <c r="O3" s="100" t="s">
        <v>13</v>
      </c>
      <c r="P3" s="100" t="s">
        <v>12</v>
      </c>
      <c r="Q3" s="100" t="s">
        <v>115</v>
      </c>
      <c r="R3" s="100" t="s">
        <v>14</v>
      </c>
      <c r="S3" s="100" t="s">
        <v>0</v>
      </c>
      <c r="T3" s="100" t="s">
        <v>15</v>
      </c>
      <c r="U3" s="101" t="s">
        <v>3</v>
      </c>
      <c r="V3" s="101" t="s">
        <v>16</v>
      </c>
      <c r="W3" s="102" t="s">
        <v>17</v>
      </c>
      <c r="X3" s="102" t="s">
        <v>126</v>
      </c>
      <c r="Y3" s="103" t="s">
        <v>53</v>
      </c>
      <c r="Z3" s="81" t="s">
        <v>52</v>
      </c>
    </row>
    <row r="4" spans="2:26" ht="17.25" thickBot="1">
      <c r="B4" s="104">
        <v>1</v>
      </c>
      <c r="C4" s="105" t="s">
        <v>95</v>
      </c>
      <c r="D4" s="106"/>
      <c r="E4" s="107">
        <v>19.62</v>
      </c>
      <c r="F4" s="108">
        <v>8.16</v>
      </c>
      <c r="G4" s="109">
        <v>15.41</v>
      </c>
      <c r="H4" s="108">
        <v>8.92</v>
      </c>
      <c r="I4" s="107">
        <v>20.14</v>
      </c>
      <c r="J4" s="108">
        <v>8.28</v>
      </c>
      <c r="K4" s="107">
        <v>20.06</v>
      </c>
      <c r="L4" s="108">
        <v>8.32</v>
      </c>
      <c r="M4" s="110">
        <f aca="true" t="shared" si="0" ref="M4:M23">SUM(E4,G4,I4,K4)</f>
        <v>75.23</v>
      </c>
      <c r="N4" s="110">
        <f aca="true" t="shared" si="1" ref="N4:N23">IF(COUNT(E4,G4,I4,K4)=4,MINA(E4,G4,I4,K4),0)</f>
        <v>15.41</v>
      </c>
      <c r="O4" s="110">
        <f aca="true" t="shared" si="2" ref="O4:O23">SUM(M4-N4)</f>
        <v>59.82000000000001</v>
      </c>
      <c r="P4" s="110">
        <f aca="true" t="shared" si="3" ref="P4:P23">MAX(E4,G4,I4,K4)</f>
        <v>20.14</v>
      </c>
      <c r="Q4" s="111">
        <v>1</v>
      </c>
      <c r="R4" s="110">
        <f aca="true" t="shared" si="4" ref="R4:R23">MIN(F4,H4,J4,L4)</f>
        <v>8.16</v>
      </c>
      <c r="S4" s="112"/>
      <c r="T4" s="110" t="s">
        <v>119</v>
      </c>
      <c r="U4" s="110">
        <v>20.36</v>
      </c>
      <c r="V4" s="110">
        <v>8.51</v>
      </c>
      <c r="W4" s="126">
        <f aca="true" t="shared" si="5" ref="W4:W9">MAX(P4,U4)</f>
        <v>20.36</v>
      </c>
      <c r="X4" s="127">
        <f aca="true" t="shared" si="6" ref="X4:X12">MIN(R4,V4)</f>
        <v>8.16</v>
      </c>
      <c r="Y4" s="113">
        <f aca="true" t="shared" si="7" ref="Y4:Y23">IF(X4&lt;&gt;0,SUM($Z$2/X4*12),"")</f>
        <v>200.26470588235293</v>
      </c>
      <c r="Z4" s="82">
        <f>IF(X4&lt;&gt;0,SUM(3600/X4*$Z$2/5280),"")</f>
        <v>11.378676470588237</v>
      </c>
    </row>
    <row r="5" spans="2:26" ht="17.25" thickBot="1">
      <c r="B5" s="104">
        <v>2</v>
      </c>
      <c r="C5" s="105" t="s">
        <v>97</v>
      </c>
      <c r="D5" s="106"/>
      <c r="E5" s="109">
        <v>18.32</v>
      </c>
      <c r="F5" s="109">
        <v>9.31</v>
      </c>
      <c r="G5" s="109">
        <v>17.85</v>
      </c>
      <c r="H5" s="109">
        <v>9.66</v>
      </c>
      <c r="I5" s="109">
        <v>17.86</v>
      </c>
      <c r="J5" s="109">
        <v>9.16</v>
      </c>
      <c r="K5" s="109">
        <v>19.02</v>
      </c>
      <c r="L5" s="109">
        <v>9.21</v>
      </c>
      <c r="M5" s="110">
        <f t="shared" si="0"/>
        <v>73.05</v>
      </c>
      <c r="N5" s="110">
        <f t="shared" si="1"/>
        <v>17.85</v>
      </c>
      <c r="O5" s="110">
        <f t="shared" si="2"/>
        <v>55.199999999999996</v>
      </c>
      <c r="P5" s="110">
        <f t="shared" si="3"/>
        <v>19.02</v>
      </c>
      <c r="Q5" s="114">
        <v>3</v>
      </c>
      <c r="R5" s="110">
        <f t="shared" si="4"/>
        <v>9.16</v>
      </c>
      <c r="S5" s="110"/>
      <c r="T5" s="110" t="s">
        <v>119</v>
      </c>
      <c r="U5" s="110">
        <v>19.57</v>
      </c>
      <c r="V5" s="110">
        <v>8.98</v>
      </c>
      <c r="W5" s="110">
        <f t="shared" si="5"/>
        <v>19.57</v>
      </c>
      <c r="X5" s="110">
        <f t="shared" si="6"/>
        <v>8.98</v>
      </c>
      <c r="Y5" s="113">
        <f t="shared" si="7"/>
        <v>181.97772828507794</v>
      </c>
      <c r="Z5" s="82">
        <f aca="true" t="shared" si="8" ref="Z5:Z23">IF(X5&lt;&gt;0,SUM(3600/X5*$Z$2/5280),"")</f>
        <v>10.339643652561247</v>
      </c>
    </row>
    <row r="6" spans="2:26" ht="17.25" thickBot="1">
      <c r="B6" s="104">
        <v>3</v>
      </c>
      <c r="C6" s="105" t="s">
        <v>96</v>
      </c>
      <c r="D6" s="106"/>
      <c r="E6" s="109">
        <v>19.41</v>
      </c>
      <c r="F6" s="109">
        <v>8.62</v>
      </c>
      <c r="G6" s="109">
        <v>14.64</v>
      </c>
      <c r="H6" s="109">
        <v>10.32</v>
      </c>
      <c r="I6" s="109">
        <v>18.85</v>
      </c>
      <c r="J6" s="109">
        <v>8.7</v>
      </c>
      <c r="K6" s="109">
        <v>19.39</v>
      </c>
      <c r="L6" s="109">
        <v>8.59</v>
      </c>
      <c r="M6" s="110">
        <f t="shared" si="0"/>
        <v>72.28999999999999</v>
      </c>
      <c r="N6" s="110">
        <f t="shared" si="1"/>
        <v>14.64</v>
      </c>
      <c r="O6" s="110">
        <f t="shared" si="2"/>
        <v>57.64999999999999</v>
      </c>
      <c r="P6" s="110">
        <f t="shared" si="3"/>
        <v>19.41</v>
      </c>
      <c r="Q6" s="114">
        <v>2</v>
      </c>
      <c r="R6" s="110">
        <f t="shared" si="4"/>
        <v>8.59</v>
      </c>
      <c r="S6" s="115"/>
      <c r="T6" s="110" t="s">
        <v>119</v>
      </c>
      <c r="U6" s="110">
        <v>19.21</v>
      </c>
      <c r="V6" s="110">
        <v>8.48</v>
      </c>
      <c r="W6" s="110">
        <f t="shared" si="5"/>
        <v>19.41</v>
      </c>
      <c r="X6" s="110">
        <f t="shared" si="6"/>
        <v>8.48</v>
      </c>
      <c r="Y6" s="113">
        <f t="shared" si="7"/>
        <v>192.7075471698113</v>
      </c>
      <c r="Z6" s="82">
        <f t="shared" si="8"/>
        <v>10.94929245283019</v>
      </c>
    </row>
    <row r="7" spans="2:26" ht="17.25" thickBot="1">
      <c r="B7" s="104">
        <v>4</v>
      </c>
      <c r="C7" s="105" t="s">
        <v>99</v>
      </c>
      <c r="D7" s="106"/>
      <c r="E7" s="109">
        <v>18.9</v>
      </c>
      <c r="F7" s="109">
        <v>8.86</v>
      </c>
      <c r="G7" s="109">
        <v>17.21</v>
      </c>
      <c r="H7" s="109">
        <v>9.45</v>
      </c>
      <c r="I7" s="109">
        <v>17</v>
      </c>
      <c r="J7" s="109">
        <v>8.58</v>
      </c>
      <c r="K7" s="109">
        <v>18.07</v>
      </c>
      <c r="L7" s="109">
        <v>9.21</v>
      </c>
      <c r="M7" s="110">
        <f t="shared" si="0"/>
        <v>71.18</v>
      </c>
      <c r="N7" s="110">
        <f t="shared" si="1"/>
        <v>17</v>
      </c>
      <c r="O7" s="110">
        <f t="shared" si="2"/>
        <v>54.18000000000001</v>
      </c>
      <c r="P7" s="110">
        <f t="shared" si="3"/>
        <v>18.9</v>
      </c>
      <c r="Q7" s="114">
        <v>5</v>
      </c>
      <c r="R7" s="110">
        <f t="shared" si="4"/>
        <v>8.58</v>
      </c>
      <c r="S7" s="125"/>
      <c r="T7" s="110" t="s">
        <v>119</v>
      </c>
      <c r="U7" s="110">
        <v>17.22</v>
      </c>
      <c r="V7" s="110">
        <v>9.26</v>
      </c>
      <c r="W7" s="110">
        <f t="shared" si="5"/>
        <v>18.9</v>
      </c>
      <c r="X7" s="110">
        <f t="shared" si="6"/>
        <v>8.58</v>
      </c>
      <c r="Y7" s="113">
        <f t="shared" si="7"/>
        <v>190.46153846153845</v>
      </c>
      <c r="Z7" s="82">
        <f t="shared" si="8"/>
        <v>10.821678321678322</v>
      </c>
    </row>
    <row r="8" spans="2:26" ht="17.25" thickBot="1">
      <c r="B8" s="104">
        <v>5</v>
      </c>
      <c r="C8" s="105" t="s">
        <v>100</v>
      </c>
      <c r="D8" s="106"/>
      <c r="E8" s="109">
        <v>16.4</v>
      </c>
      <c r="F8" s="109">
        <v>8.71</v>
      </c>
      <c r="G8" s="107">
        <v>17.94</v>
      </c>
      <c r="H8" s="109">
        <v>9.17</v>
      </c>
      <c r="I8" s="109">
        <v>16.45</v>
      </c>
      <c r="J8" s="109">
        <v>8.76</v>
      </c>
      <c r="K8" s="109">
        <v>18.42</v>
      </c>
      <c r="L8" s="109">
        <v>8.88</v>
      </c>
      <c r="M8" s="110">
        <f t="shared" si="0"/>
        <v>69.21000000000001</v>
      </c>
      <c r="N8" s="110">
        <f t="shared" si="1"/>
        <v>16.4</v>
      </c>
      <c r="O8" s="110">
        <f t="shared" si="2"/>
        <v>52.81000000000001</v>
      </c>
      <c r="P8" s="110">
        <f t="shared" si="3"/>
        <v>18.42</v>
      </c>
      <c r="Q8" s="114">
        <v>6</v>
      </c>
      <c r="R8" s="110">
        <f t="shared" si="4"/>
        <v>8.71</v>
      </c>
      <c r="S8" s="110"/>
      <c r="T8" s="110" t="s">
        <v>120</v>
      </c>
      <c r="U8" s="110">
        <v>17.86</v>
      </c>
      <c r="V8" s="110">
        <v>8.77</v>
      </c>
      <c r="W8" s="110">
        <f t="shared" si="5"/>
        <v>18.42</v>
      </c>
      <c r="X8" s="110">
        <f t="shared" si="6"/>
        <v>8.71</v>
      </c>
      <c r="Y8" s="113">
        <f t="shared" si="7"/>
        <v>187.61882893226175</v>
      </c>
      <c r="Z8" s="82">
        <f t="shared" si="8"/>
        <v>10.660160734787599</v>
      </c>
    </row>
    <row r="9" spans="2:26" ht="17.25" thickBot="1">
      <c r="B9" s="104">
        <v>6</v>
      </c>
      <c r="C9" s="105" t="s">
        <v>98</v>
      </c>
      <c r="D9" s="106"/>
      <c r="E9" s="109">
        <v>18.15</v>
      </c>
      <c r="F9" s="109">
        <v>9.02</v>
      </c>
      <c r="G9" s="109">
        <v>16.85</v>
      </c>
      <c r="H9" s="109">
        <v>9.83</v>
      </c>
      <c r="I9" s="109">
        <v>18.67</v>
      </c>
      <c r="J9" s="109">
        <v>9.01</v>
      </c>
      <c r="K9" s="109">
        <v>18.29</v>
      </c>
      <c r="L9" s="109">
        <v>9.04</v>
      </c>
      <c r="M9" s="110">
        <f t="shared" si="0"/>
        <v>71.96000000000001</v>
      </c>
      <c r="N9" s="110">
        <f t="shared" si="1"/>
        <v>16.85</v>
      </c>
      <c r="O9" s="110">
        <f t="shared" si="2"/>
        <v>55.11000000000001</v>
      </c>
      <c r="P9" s="110">
        <f t="shared" si="3"/>
        <v>18.67</v>
      </c>
      <c r="Q9" s="114">
        <v>4</v>
      </c>
      <c r="R9" s="110">
        <f t="shared" si="4"/>
        <v>9.01</v>
      </c>
      <c r="S9" s="112"/>
      <c r="T9" s="110" t="s">
        <v>120</v>
      </c>
      <c r="U9" s="110">
        <v>17.69</v>
      </c>
      <c r="V9" s="110">
        <v>8.83</v>
      </c>
      <c r="W9" s="110">
        <f t="shared" si="5"/>
        <v>18.67</v>
      </c>
      <c r="X9" s="110">
        <f t="shared" si="6"/>
        <v>8.83</v>
      </c>
      <c r="Y9" s="113">
        <f t="shared" si="7"/>
        <v>185.0690826727067</v>
      </c>
      <c r="Z9" s="82">
        <f t="shared" si="8"/>
        <v>10.515288788221971</v>
      </c>
    </row>
    <row r="10" spans="2:26" ht="17.25" thickBot="1">
      <c r="B10" s="104">
        <v>7</v>
      </c>
      <c r="C10" s="105" t="s">
        <v>101</v>
      </c>
      <c r="D10" s="106"/>
      <c r="E10" s="109">
        <v>17.51</v>
      </c>
      <c r="F10" s="109"/>
      <c r="G10" s="109">
        <v>15.49</v>
      </c>
      <c r="H10" s="109">
        <v>9.88</v>
      </c>
      <c r="I10" s="109">
        <v>17.32</v>
      </c>
      <c r="J10" s="109">
        <v>8.54</v>
      </c>
      <c r="K10" s="109">
        <v>17.19</v>
      </c>
      <c r="L10" s="109">
        <v>9.26</v>
      </c>
      <c r="M10" s="110">
        <f t="shared" si="0"/>
        <v>67.51</v>
      </c>
      <c r="N10" s="110">
        <f t="shared" si="1"/>
        <v>15.49</v>
      </c>
      <c r="O10" s="110">
        <f t="shared" si="2"/>
        <v>52.02</v>
      </c>
      <c r="P10" s="110">
        <f t="shared" si="3"/>
        <v>17.51</v>
      </c>
      <c r="Q10" s="114">
        <v>7</v>
      </c>
      <c r="R10" s="110">
        <f t="shared" si="4"/>
        <v>8.54</v>
      </c>
      <c r="S10" s="125"/>
      <c r="T10" s="110" t="s">
        <v>120</v>
      </c>
      <c r="U10" s="110">
        <v>17.59</v>
      </c>
      <c r="V10" s="110">
        <v>9.13</v>
      </c>
      <c r="W10" s="110">
        <v>18.79</v>
      </c>
      <c r="X10" s="110">
        <f t="shared" si="6"/>
        <v>8.54</v>
      </c>
      <c r="Y10" s="113">
        <f t="shared" si="7"/>
        <v>191.3536299765808</v>
      </c>
      <c r="Z10" s="82">
        <f t="shared" si="8"/>
        <v>10.872365339578456</v>
      </c>
    </row>
    <row r="11" spans="2:26" ht="17.25" thickBot="1">
      <c r="B11" s="104">
        <v>8</v>
      </c>
      <c r="C11" s="105" t="s">
        <v>103</v>
      </c>
      <c r="D11" s="106"/>
      <c r="E11" s="109">
        <v>16.48</v>
      </c>
      <c r="F11" s="109">
        <v>9.87</v>
      </c>
      <c r="G11" s="109">
        <v>15.48</v>
      </c>
      <c r="H11" s="109">
        <v>10.2</v>
      </c>
      <c r="I11" s="109">
        <v>17.3</v>
      </c>
      <c r="J11" s="109">
        <v>9.56</v>
      </c>
      <c r="K11" s="109">
        <v>16.08</v>
      </c>
      <c r="L11" s="128">
        <v>25</v>
      </c>
      <c r="M11" s="110">
        <f t="shared" si="0"/>
        <v>65.34</v>
      </c>
      <c r="N11" s="110">
        <f t="shared" si="1"/>
        <v>15.48</v>
      </c>
      <c r="O11" s="110">
        <f t="shared" si="2"/>
        <v>49.86</v>
      </c>
      <c r="P11" s="110">
        <f t="shared" si="3"/>
        <v>17.3</v>
      </c>
      <c r="Q11" s="114">
        <v>9</v>
      </c>
      <c r="R11" s="110">
        <f t="shared" si="4"/>
        <v>9.56</v>
      </c>
      <c r="S11" s="110"/>
      <c r="T11" s="110" t="s">
        <v>121</v>
      </c>
      <c r="U11" s="110">
        <v>17.61</v>
      </c>
      <c r="V11" s="110">
        <v>9.48</v>
      </c>
      <c r="W11" s="110">
        <f>MAX(P11,U11)</f>
        <v>17.61</v>
      </c>
      <c r="X11" s="110">
        <f t="shared" si="6"/>
        <v>9.48</v>
      </c>
      <c r="Y11" s="113">
        <f t="shared" si="7"/>
        <v>172.37974683544303</v>
      </c>
      <c r="Z11" s="82">
        <f t="shared" si="8"/>
        <v>9.794303797468356</v>
      </c>
    </row>
    <row r="12" spans="2:26" ht="17.25" thickBot="1">
      <c r="B12" s="104">
        <v>9</v>
      </c>
      <c r="C12" s="105" t="s">
        <v>102</v>
      </c>
      <c r="D12" s="106"/>
      <c r="E12" s="109">
        <v>17.32</v>
      </c>
      <c r="F12" s="109">
        <v>9.87</v>
      </c>
      <c r="G12" s="109">
        <v>16.37</v>
      </c>
      <c r="H12" s="109">
        <v>10.5</v>
      </c>
      <c r="I12" s="109">
        <v>17.28</v>
      </c>
      <c r="J12" s="109">
        <v>9.7</v>
      </c>
      <c r="K12" s="109">
        <v>15.25</v>
      </c>
      <c r="L12" s="109">
        <v>9.8</v>
      </c>
      <c r="M12" s="110">
        <f t="shared" si="0"/>
        <v>66.22</v>
      </c>
      <c r="N12" s="110">
        <f t="shared" si="1"/>
        <v>15.25</v>
      </c>
      <c r="O12" s="110">
        <f t="shared" si="2"/>
        <v>50.97</v>
      </c>
      <c r="P12" s="110">
        <f t="shared" si="3"/>
        <v>17.32</v>
      </c>
      <c r="Q12" s="114">
        <v>8</v>
      </c>
      <c r="R12" s="110">
        <f t="shared" si="4"/>
        <v>9.7</v>
      </c>
      <c r="S12" s="116"/>
      <c r="T12" s="110" t="s">
        <v>121</v>
      </c>
      <c r="U12" s="110">
        <v>17.53</v>
      </c>
      <c r="V12" s="110">
        <v>9.65</v>
      </c>
      <c r="W12" s="110">
        <f>MAX(P12,U12)</f>
        <v>17.53</v>
      </c>
      <c r="X12" s="110">
        <f t="shared" si="6"/>
        <v>9.65</v>
      </c>
      <c r="Y12" s="113">
        <f t="shared" si="7"/>
        <v>169.34300518134717</v>
      </c>
      <c r="Z12" s="82">
        <f t="shared" si="8"/>
        <v>9.621761658031087</v>
      </c>
    </row>
    <row r="13" spans="2:26" ht="17.25" thickBot="1">
      <c r="B13" s="104">
        <v>10</v>
      </c>
      <c r="C13" s="105" t="s">
        <v>104</v>
      </c>
      <c r="D13" s="106"/>
      <c r="E13" s="109">
        <v>17.15</v>
      </c>
      <c r="F13" s="109">
        <v>9.89</v>
      </c>
      <c r="G13" s="109">
        <v>15.36</v>
      </c>
      <c r="H13" s="109">
        <v>10.42</v>
      </c>
      <c r="I13" s="109">
        <v>16.61</v>
      </c>
      <c r="J13" s="109">
        <v>10.06</v>
      </c>
      <c r="K13" s="109">
        <v>15.32</v>
      </c>
      <c r="L13" s="109">
        <v>10.92</v>
      </c>
      <c r="M13" s="110">
        <f t="shared" si="0"/>
        <v>64.44</v>
      </c>
      <c r="N13" s="110">
        <f t="shared" si="1"/>
        <v>15.32</v>
      </c>
      <c r="O13" s="110">
        <f t="shared" si="2"/>
        <v>49.12</v>
      </c>
      <c r="P13" s="110">
        <f t="shared" si="3"/>
        <v>17.15</v>
      </c>
      <c r="Q13" s="114">
        <v>10</v>
      </c>
      <c r="R13" s="110">
        <f t="shared" si="4"/>
        <v>9.89</v>
      </c>
      <c r="S13" s="125"/>
      <c r="T13" s="110" t="s">
        <v>121</v>
      </c>
      <c r="U13" s="110">
        <v>16.36</v>
      </c>
      <c r="V13" s="110">
        <v>10.34</v>
      </c>
      <c r="W13" s="110">
        <v>17.58</v>
      </c>
      <c r="X13" s="110">
        <v>9.48</v>
      </c>
      <c r="Y13" s="113">
        <f t="shared" si="7"/>
        <v>172.37974683544303</v>
      </c>
      <c r="Z13" s="82">
        <f t="shared" si="8"/>
        <v>9.794303797468356</v>
      </c>
    </row>
    <row r="14" spans="2:26" ht="17.25" thickBot="1">
      <c r="B14" s="104">
        <v>11</v>
      </c>
      <c r="C14" s="105" t="s">
        <v>105</v>
      </c>
      <c r="D14" s="106"/>
      <c r="E14" s="109">
        <v>17.1</v>
      </c>
      <c r="F14" s="109">
        <v>9.74</v>
      </c>
      <c r="G14" s="109">
        <v>15.84</v>
      </c>
      <c r="H14" s="109">
        <v>10.34</v>
      </c>
      <c r="I14" s="109">
        <v>15.55</v>
      </c>
      <c r="J14" s="109">
        <v>9.89</v>
      </c>
      <c r="K14" s="109">
        <v>15.99</v>
      </c>
      <c r="L14" s="109">
        <v>10.08</v>
      </c>
      <c r="M14" s="110">
        <f t="shared" si="0"/>
        <v>64.47999999999999</v>
      </c>
      <c r="N14" s="110">
        <f t="shared" si="1"/>
        <v>15.55</v>
      </c>
      <c r="O14" s="110">
        <f t="shared" si="2"/>
        <v>48.92999999999999</v>
      </c>
      <c r="P14" s="110">
        <f t="shared" si="3"/>
        <v>17.1</v>
      </c>
      <c r="Q14" s="114">
        <v>11</v>
      </c>
      <c r="R14" s="110">
        <f t="shared" si="4"/>
        <v>9.74</v>
      </c>
      <c r="S14" s="112"/>
      <c r="T14" s="110" t="s">
        <v>122</v>
      </c>
      <c r="U14" s="110">
        <v>17.04</v>
      </c>
      <c r="V14" s="110">
        <v>9.92</v>
      </c>
      <c r="W14" s="110">
        <f>MAX(P14,U14)</f>
        <v>17.1</v>
      </c>
      <c r="X14" s="110">
        <f aca="true" t="shared" si="9" ref="X14:X23">MIN(R14,V14)</f>
        <v>9.74</v>
      </c>
      <c r="Y14" s="113">
        <f t="shared" si="7"/>
        <v>167.7782340862423</v>
      </c>
      <c r="Z14" s="82">
        <f t="shared" si="8"/>
        <v>9.532854209445585</v>
      </c>
    </row>
    <row r="15" spans="2:26" ht="17.25" thickBot="1">
      <c r="B15" s="104">
        <v>12</v>
      </c>
      <c r="C15" s="105" t="s">
        <v>106</v>
      </c>
      <c r="D15" s="106"/>
      <c r="E15" s="109">
        <v>16.53</v>
      </c>
      <c r="F15" s="109">
        <v>9.62</v>
      </c>
      <c r="G15" s="109">
        <v>14.4</v>
      </c>
      <c r="H15" s="109">
        <v>10.18</v>
      </c>
      <c r="I15" s="109">
        <v>16.2</v>
      </c>
      <c r="J15" s="109">
        <v>10.08</v>
      </c>
      <c r="K15" s="109">
        <v>15.86</v>
      </c>
      <c r="L15" s="109">
        <v>9.91</v>
      </c>
      <c r="M15" s="110">
        <f t="shared" si="0"/>
        <v>62.989999999999995</v>
      </c>
      <c r="N15" s="110">
        <f t="shared" si="1"/>
        <v>14.4</v>
      </c>
      <c r="O15" s="110">
        <f t="shared" si="2"/>
        <v>48.589999999999996</v>
      </c>
      <c r="P15" s="110">
        <f t="shared" si="3"/>
        <v>16.53</v>
      </c>
      <c r="Q15" s="114">
        <v>12</v>
      </c>
      <c r="R15" s="110">
        <f t="shared" si="4"/>
        <v>9.62</v>
      </c>
      <c r="S15" s="110"/>
      <c r="T15" s="110" t="s">
        <v>122</v>
      </c>
      <c r="U15" s="110">
        <v>16.12</v>
      </c>
      <c r="V15" s="110">
        <v>9.84</v>
      </c>
      <c r="W15" s="110">
        <f>MAX(P15,U15)</f>
        <v>16.53</v>
      </c>
      <c r="X15" s="110">
        <f t="shared" si="9"/>
        <v>9.62</v>
      </c>
      <c r="Y15" s="113">
        <f t="shared" si="7"/>
        <v>169.87110187110187</v>
      </c>
      <c r="Z15" s="82">
        <f t="shared" si="8"/>
        <v>9.651767151767153</v>
      </c>
    </row>
    <row r="16" spans="2:26" ht="17.25" thickBot="1">
      <c r="B16" s="104">
        <v>13</v>
      </c>
      <c r="C16" s="105" t="s">
        <v>107</v>
      </c>
      <c r="D16" s="106"/>
      <c r="E16" s="109">
        <v>15.97</v>
      </c>
      <c r="F16" s="109">
        <v>9.98</v>
      </c>
      <c r="G16" s="109">
        <v>15.36</v>
      </c>
      <c r="H16" s="109">
        <v>10.31</v>
      </c>
      <c r="I16" s="109">
        <v>15.43</v>
      </c>
      <c r="J16" s="109">
        <v>9.71</v>
      </c>
      <c r="K16" s="109">
        <v>16.29</v>
      </c>
      <c r="L16" s="109">
        <v>10.07</v>
      </c>
      <c r="M16" s="110">
        <f t="shared" si="0"/>
        <v>63.05</v>
      </c>
      <c r="N16" s="110">
        <f t="shared" si="1"/>
        <v>15.36</v>
      </c>
      <c r="O16" s="110">
        <f t="shared" si="2"/>
        <v>47.69</v>
      </c>
      <c r="P16" s="110">
        <f t="shared" si="3"/>
        <v>16.29</v>
      </c>
      <c r="Q16" s="114">
        <v>13</v>
      </c>
      <c r="R16" s="110">
        <f t="shared" si="4"/>
        <v>9.71</v>
      </c>
      <c r="S16" s="125"/>
      <c r="T16" s="110" t="s">
        <v>122</v>
      </c>
      <c r="U16" s="110">
        <v>15.93</v>
      </c>
      <c r="V16" s="110">
        <v>9.86</v>
      </c>
      <c r="W16" s="110">
        <f>MAX(P16,U16)</f>
        <v>16.29</v>
      </c>
      <c r="X16" s="110">
        <f t="shared" si="9"/>
        <v>9.71</v>
      </c>
      <c r="Y16" s="113">
        <f t="shared" si="7"/>
        <v>168.29660144181256</v>
      </c>
      <c r="Z16" s="82">
        <f t="shared" si="8"/>
        <v>9.562306900102985</v>
      </c>
    </row>
    <row r="17" spans="2:26" ht="17.25" thickBot="1">
      <c r="B17" s="104">
        <v>14</v>
      </c>
      <c r="C17" s="105" t="s">
        <v>108</v>
      </c>
      <c r="D17" s="106"/>
      <c r="E17" s="109">
        <v>16.28</v>
      </c>
      <c r="F17" s="109">
        <v>9.77</v>
      </c>
      <c r="G17" s="109">
        <v>15.24</v>
      </c>
      <c r="H17" s="109">
        <v>9.63</v>
      </c>
      <c r="I17" s="109">
        <v>14.76</v>
      </c>
      <c r="J17" s="109">
        <v>10.15</v>
      </c>
      <c r="K17" s="109">
        <v>15.16</v>
      </c>
      <c r="L17" s="109">
        <v>9.84</v>
      </c>
      <c r="M17" s="110">
        <f t="shared" si="0"/>
        <v>61.44</v>
      </c>
      <c r="N17" s="110">
        <f t="shared" si="1"/>
        <v>14.76</v>
      </c>
      <c r="O17" s="110">
        <f t="shared" si="2"/>
        <v>46.68</v>
      </c>
      <c r="P17" s="110">
        <f t="shared" si="3"/>
        <v>16.28</v>
      </c>
      <c r="Q17" s="114">
        <v>14</v>
      </c>
      <c r="R17" s="110">
        <f t="shared" si="4"/>
        <v>9.63</v>
      </c>
      <c r="S17" s="116"/>
      <c r="T17" s="110" t="s">
        <v>123</v>
      </c>
      <c r="U17" s="110">
        <v>16.43</v>
      </c>
      <c r="V17" s="110">
        <v>9.79</v>
      </c>
      <c r="W17" s="110">
        <v>17.13</v>
      </c>
      <c r="X17" s="110">
        <f t="shared" si="9"/>
        <v>9.63</v>
      </c>
      <c r="Y17" s="113">
        <f t="shared" si="7"/>
        <v>169.69470404984423</v>
      </c>
      <c r="Z17" s="82">
        <f t="shared" si="8"/>
        <v>9.641744548286603</v>
      </c>
    </row>
    <row r="18" spans="2:26" ht="17.25" thickBot="1">
      <c r="B18" s="104">
        <v>15</v>
      </c>
      <c r="C18" s="105" t="s">
        <v>109</v>
      </c>
      <c r="D18" s="106"/>
      <c r="E18" s="109">
        <v>14.71</v>
      </c>
      <c r="F18" s="109">
        <v>9.99</v>
      </c>
      <c r="G18" s="109">
        <v>13.15</v>
      </c>
      <c r="H18" s="109">
        <v>10.21</v>
      </c>
      <c r="I18" s="109">
        <v>16.19</v>
      </c>
      <c r="J18" s="109">
        <v>9.73</v>
      </c>
      <c r="K18" s="109">
        <v>15.1</v>
      </c>
      <c r="L18" s="109">
        <v>10.4</v>
      </c>
      <c r="M18" s="110">
        <f t="shared" si="0"/>
        <v>59.15</v>
      </c>
      <c r="N18" s="110">
        <f t="shared" si="1"/>
        <v>13.15</v>
      </c>
      <c r="O18" s="110">
        <f t="shared" si="2"/>
        <v>46</v>
      </c>
      <c r="P18" s="110">
        <f t="shared" si="3"/>
        <v>16.19</v>
      </c>
      <c r="Q18" s="114">
        <v>15</v>
      </c>
      <c r="R18" s="110">
        <f t="shared" si="4"/>
        <v>9.73</v>
      </c>
      <c r="S18" s="110"/>
      <c r="T18" s="110" t="s">
        <v>123</v>
      </c>
      <c r="U18" s="110">
        <v>16.41</v>
      </c>
      <c r="V18" s="110">
        <v>9.76</v>
      </c>
      <c r="W18" s="110">
        <f>MAX(P18,U18)</f>
        <v>16.41</v>
      </c>
      <c r="X18" s="110">
        <f t="shared" si="9"/>
        <v>9.73</v>
      </c>
      <c r="Y18" s="113">
        <f t="shared" si="7"/>
        <v>167.95066803699896</v>
      </c>
      <c r="Z18" s="82">
        <f t="shared" si="8"/>
        <v>9.542651593011305</v>
      </c>
    </row>
    <row r="19" spans="2:26" ht="17.25" thickBot="1">
      <c r="B19" s="104">
        <v>16</v>
      </c>
      <c r="C19" s="105" t="s">
        <v>112</v>
      </c>
      <c r="D19" s="106"/>
      <c r="E19" s="109">
        <v>15.15</v>
      </c>
      <c r="F19" s="109">
        <v>9.98</v>
      </c>
      <c r="G19" s="109">
        <v>13.86</v>
      </c>
      <c r="H19" s="109"/>
      <c r="I19" s="109">
        <v>13.25</v>
      </c>
      <c r="J19" s="109">
        <v>10.18</v>
      </c>
      <c r="K19" s="109">
        <v>15.72</v>
      </c>
      <c r="L19" s="109">
        <v>10.31</v>
      </c>
      <c r="M19" s="110">
        <f t="shared" si="0"/>
        <v>57.98</v>
      </c>
      <c r="N19" s="110">
        <f t="shared" si="1"/>
        <v>13.25</v>
      </c>
      <c r="O19" s="110">
        <f t="shared" si="2"/>
        <v>44.73</v>
      </c>
      <c r="P19" s="110">
        <f t="shared" si="3"/>
        <v>15.72</v>
      </c>
      <c r="Q19" s="114">
        <v>18</v>
      </c>
      <c r="R19" s="110">
        <f t="shared" si="4"/>
        <v>9.98</v>
      </c>
      <c r="S19" s="125"/>
      <c r="T19" s="110" t="s">
        <v>123</v>
      </c>
      <c r="U19" s="110">
        <v>15.5</v>
      </c>
      <c r="V19" s="110">
        <v>10.36</v>
      </c>
      <c r="W19" s="110">
        <v>16.41</v>
      </c>
      <c r="X19" s="110">
        <f t="shared" si="9"/>
        <v>9.98</v>
      </c>
      <c r="Y19" s="113">
        <f t="shared" si="7"/>
        <v>163.74348697394788</v>
      </c>
      <c r="Z19" s="82">
        <f t="shared" si="8"/>
        <v>9.303607214428858</v>
      </c>
    </row>
    <row r="20" spans="2:26" ht="17.25" thickBot="1">
      <c r="B20" s="104">
        <v>17</v>
      </c>
      <c r="C20" s="105" t="s">
        <v>110</v>
      </c>
      <c r="D20" s="106"/>
      <c r="E20" s="109">
        <v>15.32</v>
      </c>
      <c r="F20" s="109">
        <v>10.23</v>
      </c>
      <c r="G20" s="109">
        <v>13.93</v>
      </c>
      <c r="H20" s="109">
        <v>11.18</v>
      </c>
      <c r="I20" s="109">
        <v>14.57</v>
      </c>
      <c r="J20" s="109">
        <v>10.26</v>
      </c>
      <c r="K20" s="109">
        <v>15.85</v>
      </c>
      <c r="L20" s="109">
        <v>9.83</v>
      </c>
      <c r="M20" s="110">
        <f t="shared" si="0"/>
        <v>59.67</v>
      </c>
      <c r="N20" s="110">
        <f t="shared" si="1"/>
        <v>13.93</v>
      </c>
      <c r="O20" s="110">
        <f t="shared" si="2"/>
        <v>45.74</v>
      </c>
      <c r="P20" s="110">
        <f t="shared" si="3"/>
        <v>15.85</v>
      </c>
      <c r="Q20" s="114">
        <v>16</v>
      </c>
      <c r="R20" s="110">
        <f t="shared" si="4"/>
        <v>9.83</v>
      </c>
      <c r="S20" s="116"/>
      <c r="T20" s="110" t="s">
        <v>124</v>
      </c>
      <c r="U20" s="110">
        <v>16.28</v>
      </c>
      <c r="V20" s="110">
        <v>10.1</v>
      </c>
      <c r="W20" s="110">
        <f>MAX(P20,U20)</f>
        <v>16.28</v>
      </c>
      <c r="X20" s="110">
        <f t="shared" si="9"/>
        <v>9.83</v>
      </c>
      <c r="Y20" s="113">
        <f t="shared" si="7"/>
        <v>166.24211597151577</v>
      </c>
      <c r="Z20" s="82">
        <f t="shared" si="8"/>
        <v>9.445574771108852</v>
      </c>
    </row>
    <row r="21" spans="2:26" ht="17.25" thickBot="1">
      <c r="B21" s="104">
        <v>18</v>
      </c>
      <c r="C21" s="105" t="s">
        <v>113</v>
      </c>
      <c r="D21" s="106"/>
      <c r="E21" s="109">
        <v>13.99</v>
      </c>
      <c r="F21" s="109">
        <v>10.39</v>
      </c>
      <c r="G21" s="109">
        <v>13.34</v>
      </c>
      <c r="H21" s="109">
        <v>10.51</v>
      </c>
      <c r="I21" s="109">
        <v>15.92</v>
      </c>
      <c r="J21" s="109">
        <v>9.62</v>
      </c>
      <c r="K21" s="109">
        <v>13.56</v>
      </c>
      <c r="L21" s="109">
        <v>10.18</v>
      </c>
      <c r="M21" s="110">
        <f t="shared" si="0"/>
        <v>56.81</v>
      </c>
      <c r="N21" s="110">
        <f t="shared" si="1"/>
        <v>13.34</v>
      </c>
      <c r="O21" s="110">
        <f t="shared" si="2"/>
        <v>43.47</v>
      </c>
      <c r="P21" s="110">
        <f t="shared" si="3"/>
        <v>15.92</v>
      </c>
      <c r="Q21" s="114">
        <v>19</v>
      </c>
      <c r="R21" s="110">
        <f t="shared" si="4"/>
        <v>9.62</v>
      </c>
      <c r="S21" s="125"/>
      <c r="T21" s="110" t="s">
        <v>124</v>
      </c>
      <c r="U21" s="110">
        <v>15.93</v>
      </c>
      <c r="V21" s="110">
        <v>9.33</v>
      </c>
      <c r="W21" s="110">
        <v>17.11</v>
      </c>
      <c r="X21" s="110">
        <f t="shared" si="9"/>
        <v>9.33</v>
      </c>
      <c r="Y21" s="113">
        <f t="shared" si="7"/>
        <v>175.15112540192928</v>
      </c>
      <c r="Z21" s="82">
        <f t="shared" si="8"/>
        <v>9.951768488745982</v>
      </c>
    </row>
    <row r="22" spans="2:26" ht="17.25" thickBot="1">
      <c r="B22" s="104">
        <v>19</v>
      </c>
      <c r="C22" s="105" t="s">
        <v>111</v>
      </c>
      <c r="D22" s="106"/>
      <c r="E22" s="109">
        <v>15.36</v>
      </c>
      <c r="F22" s="109">
        <v>10.58</v>
      </c>
      <c r="G22" s="109">
        <v>13.13</v>
      </c>
      <c r="H22" s="109">
        <v>11.11</v>
      </c>
      <c r="I22" s="109">
        <v>14.24</v>
      </c>
      <c r="J22" s="109">
        <v>10.57</v>
      </c>
      <c r="K22" s="109">
        <v>15.54</v>
      </c>
      <c r="L22" s="109">
        <v>9.79</v>
      </c>
      <c r="M22" s="110">
        <f t="shared" si="0"/>
        <v>58.27</v>
      </c>
      <c r="N22" s="110">
        <f t="shared" si="1"/>
        <v>13.13</v>
      </c>
      <c r="O22" s="110">
        <f t="shared" si="2"/>
        <v>45.14</v>
      </c>
      <c r="P22" s="110">
        <f t="shared" si="3"/>
        <v>15.54</v>
      </c>
      <c r="Q22" s="114">
        <v>17</v>
      </c>
      <c r="R22" s="110">
        <f t="shared" si="4"/>
        <v>9.79</v>
      </c>
      <c r="S22" s="110"/>
      <c r="T22" s="110" t="s">
        <v>124</v>
      </c>
      <c r="U22" s="110">
        <v>14.15</v>
      </c>
      <c r="V22" s="110">
        <v>9.92</v>
      </c>
      <c r="W22" s="110">
        <f>MAX(P22,U22)</f>
        <v>15.54</v>
      </c>
      <c r="X22" s="110">
        <f t="shared" si="9"/>
        <v>9.79</v>
      </c>
      <c r="Y22" s="113">
        <f t="shared" si="7"/>
        <v>166.92134831460675</v>
      </c>
      <c r="Z22" s="82">
        <f t="shared" si="8"/>
        <v>9.484167517875385</v>
      </c>
    </row>
    <row r="23" spans="2:26" ht="17.25" thickBot="1">
      <c r="B23" s="117">
        <v>20</v>
      </c>
      <c r="C23" s="118" t="s">
        <v>128</v>
      </c>
      <c r="D23" s="119"/>
      <c r="E23" s="120">
        <v>14.94</v>
      </c>
      <c r="F23" s="120">
        <v>10.42</v>
      </c>
      <c r="G23" s="120">
        <v>13.87</v>
      </c>
      <c r="H23" s="120">
        <v>11.04</v>
      </c>
      <c r="I23" s="120">
        <v>13.84</v>
      </c>
      <c r="J23" s="120">
        <v>10.84</v>
      </c>
      <c r="K23" s="120">
        <v>14.2</v>
      </c>
      <c r="L23" s="120">
        <v>10.53</v>
      </c>
      <c r="M23" s="121">
        <f t="shared" si="0"/>
        <v>56.849999999999994</v>
      </c>
      <c r="N23" s="121">
        <f t="shared" si="1"/>
        <v>13.84</v>
      </c>
      <c r="O23" s="121">
        <f t="shared" si="2"/>
        <v>43.00999999999999</v>
      </c>
      <c r="P23" s="121">
        <f t="shared" si="3"/>
        <v>14.94</v>
      </c>
      <c r="Q23" s="122">
        <v>20</v>
      </c>
      <c r="R23" s="121">
        <f t="shared" si="4"/>
        <v>10.42</v>
      </c>
      <c r="S23" s="123"/>
      <c r="T23" s="121" t="s">
        <v>125</v>
      </c>
      <c r="U23" s="121">
        <v>14.4</v>
      </c>
      <c r="V23" s="121">
        <v>10.36</v>
      </c>
      <c r="W23" s="121">
        <f>MAX(P23,U23)</f>
        <v>14.94</v>
      </c>
      <c r="X23" s="121">
        <f t="shared" si="9"/>
        <v>10.36</v>
      </c>
      <c r="Y23" s="124">
        <f t="shared" si="7"/>
        <v>157.73745173745175</v>
      </c>
      <c r="Z23" s="82">
        <f t="shared" si="8"/>
        <v>8.962355212355213</v>
      </c>
    </row>
    <row r="24" spans="2:26" ht="13.5" thickTop="1">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4" t="s">
        <v>21</v>
      </c>
      <c r="D4" s="14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1" t="s">
        <v>19</v>
      </c>
      <c r="M5" s="142"/>
      <c r="N5" s="143"/>
      <c r="O5" s="1"/>
      <c r="P5" s="8"/>
      <c r="Q5" s="40"/>
      <c r="R5" s="40"/>
      <c r="S5" s="10" t="s">
        <v>22</v>
      </c>
      <c r="T5"/>
      <c r="U5" s="24"/>
      <c r="V5" s="21"/>
      <c r="W5" s="22"/>
      <c r="X5" s="13"/>
      <c r="Y5" s="13"/>
      <c r="Z5" s="13"/>
      <c r="AA5" s="22"/>
      <c r="AB5" s="13"/>
      <c r="AC5" s="13"/>
      <c r="AD5" s="22"/>
      <c r="AE5" s="146"/>
      <c r="AF5" s="146"/>
      <c r="AG5" s="146"/>
      <c r="AH5" s="22"/>
      <c r="AI5" s="22"/>
      <c r="AJ5" s="13"/>
      <c r="AK5" s="13"/>
      <c r="AL5" s="26"/>
      <c r="AN5" s="24"/>
      <c r="AO5" s="21"/>
      <c r="AP5" s="22"/>
      <c r="AQ5" s="13"/>
      <c r="AR5" s="13"/>
      <c r="AS5" s="13"/>
      <c r="AT5" s="22"/>
      <c r="AU5" s="13"/>
      <c r="AV5" s="13"/>
      <c r="AW5" s="22"/>
      <c r="AX5" s="146"/>
      <c r="AY5" s="146"/>
      <c r="AZ5" s="146"/>
      <c r="BA5" s="22"/>
      <c r="BB5" s="22"/>
      <c r="BC5" s="13"/>
      <c r="BD5" s="13"/>
      <c r="BE5" s="26"/>
      <c r="BG5" s="24"/>
      <c r="BH5" s="21"/>
      <c r="BI5" s="22"/>
      <c r="BJ5" s="13"/>
      <c r="BK5" s="13"/>
      <c r="BL5" s="13"/>
      <c r="BM5" s="22"/>
      <c r="BN5" s="13"/>
      <c r="BO5" s="13"/>
      <c r="BP5" s="22"/>
      <c r="BQ5" s="146"/>
      <c r="BR5" s="146"/>
      <c r="BS5" s="146"/>
      <c r="BT5" s="22"/>
      <c r="BU5" s="22"/>
      <c r="BV5" s="13"/>
      <c r="BW5" s="13"/>
      <c r="BX5" s="26"/>
      <c r="BZ5" s="24"/>
      <c r="CA5" s="21"/>
      <c r="CB5" s="22"/>
      <c r="CC5" s="13"/>
      <c r="CD5" s="13"/>
      <c r="CE5" s="13"/>
      <c r="CF5" s="22"/>
      <c r="CG5" s="13"/>
      <c r="CH5" s="13"/>
      <c r="CI5" s="22"/>
      <c r="CJ5" s="146"/>
      <c r="CK5" s="146"/>
      <c r="CL5" s="146"/>
      <c r="CM5" s="22"/>
      <c r="CN5" s="22"/>
      <c r="CO5" s="13"/>
      <c r="CP5" s="13"/>
      <c r="CQ5" s="26"/>
      <c r="CS5" s="24"/>
      <c r="CT5" s="21"/>
      <c r="CU5" s="22"/>
      <c r="CV5" s="13"/>
      <c r="CW5" s="13"/>
      <c r="CX5" s="13"/>
      <c r="CY5" s="22"/>
      <c r="CZ5" s="13"/>
      <c r="DA5" s="13"/>
      <c r="DB5" s="22"/>
      <c r="DC5" s="146"/>
      <c r="DD5" s="146"/>
      <c r="DE5" s="146"/>
      <c r="DF5" s="22"/>
      <c r="DG5" s="22"/>
      <c r="DH5" s="13"/>
      <c r="DI5" s="13"/>
      <c r="DJ5" s="26"/>
      <c r="DL5" s="24"/>
      <c r="DM5" s="21"/>
      <c r="DN5" s="22"/>
      <c r="DO5" s="13"/>
      <c r="DP5" s="13"/>
      <c r="DQ5" s="13"/>
      <c r="DR5" s="22"/>
      <c r="DS5" s="13"/>
      <c r="DT5" s="13"/>
      <c r="DU5" s="22"/>
      <c r="DV5" s="146"/>
      <c r="DW5" s="146"/>
      <c r="DX5" s="146"/>
      <c r="DY5" s="22"/>
      <c r="DZ5" s="22"/>
      <c r="EA5" s="13"/>
      <c r="EB5" s="13"/>
      <c r="EC5" s="26"/>
      <c r="EE5" s="24"/>
      <c r="EF5" s="21"/>
      <c r="EG5" s="22"/>
      <c r="EH5" s="13"/>
      <c r="EI5" s="13"/>
      <c r="EJ5" s="13"/>
      <c r="EK5" s="22"/>
      <c r="EL5" s="13"/>
      <c r="EM5" s="13"/>
      <c r="EN5" s="22"/>
      <c r="EO5" s="146"/>
      <c r="EP5" s="146"/>
      <c r="EQ5" s="146"/>
      <c r="ER5" s="22"/>
      <c r="ES5" s="22"/>
      <c r="ET5" s="13"/>
      <c r="EU5" s="13"/>
      <c r="EV5" s="26"/>
      <c r="EX5" s="24"/>
      <c r="EY5" s="21"/>
      <c r="EZ5" s="22"/>
      <c r="FA5" s="13"/>
      <c r="FB5" s="13"/>
      <c r="FC5" s="13"/>
      <c r="FD5" s="22"/>
      <c r="FE5" s="13"/>
      <c r="FF5" s="13"/>
      <c r="FG5" s="22"/>
      <c r="FH5" s="146"/>
      <c r="FI5" s="146"/>
      <c r="FJ5" s="146"/>
      <c r="FK5" s="22"/>
      <c r="FL5" s="22"/>
      <c r="FM5" s="13"/>
      <c r="FN5" s="13"/>
      <c r="FO5" s="26"/>
      <c r="FQ5" s="24"/>
      <c r="FR5" s="21"/>
      <c r="FS5" s="22"/>
      <c r="FT5" s="13"/>
      <c r="FU5" s="13"/>
      <c r="FV5" s="13"/>
      <c r="FW5" s="22"/>
      <c r="FX5" s="13"/>
      <c r="FY5" s="13"/>
      <c r="FZ5" s="22"/>
      <c r="GA5" s="146"/>
      <c r="GB5" s="146"/>
      <c r="GC5" s="146"/>
      <c r="GD5" s="22"/>
      <c r="GE5" s="22"/>
      <c r="GF5" s="13"/>
      <c r="GG5" s="13"/>
      <c r="GH5" s="26"/>
      <c r="GJ5" s="24"/>
      <c r="GK5" s="21"/>
      <c r="GL5" s="22"/>
      <c r="GM5" s="13"/>
      <c r="GN5" s="13"/>
      <c r="GO5" s="13"/>
      <c r="GP5" s="22"/>
      <c r="GQ5" s="13"/>
      <c r="GR5" s="13"/>
      <c r="GS5" s="22"/>
      <c r="GT5" s="146"/>
      <c r="GU5" s="146"/>
      <c r="GV5" s="146"/>
      <c r="GW5" s="22"/>
      <c r="GX5" s="22"/>
      <c r="GY5" s="13"/>
      <c r="GZ5" s="13"/>
      <c r="HA5" s="26"/>
      <c r="HC5" s="24"/>
      <c r="HD5" s="21"/>
      <c r="HE5" s="22"/>
      <c r="HF5" s="13"/>
      <c r="HG5" s="13"/>
      <c r="HH5" s="13"/>
      <c r="HI5" s="22"/>
      <c r="HJ5" s="13"/>
      <c r="HK5" s="13"/>
      <c r="HL5" s="22"/>
      <c r="HM5" s="146"/>
      <c r="HN5" s="146"/>
      <c r="HO5" s="146"/>
      <c r="HP5" s="22"/>
      <c r="HQ5" s="22"/>
      <c r="HR5" s="13"/>
      <c r="HS5" s="13"/>
      <c r="HT5" s="26"/>
      <c r="HV5" s="24"/>
      <c r="HW5" s="21"/>
      <c r="HX5" s="22"/>
      <c r="HY5" s="13"/>
      <c r="HZ5" s="13"/>
      <c r="IA5" s="13"/>
      <c r="IB5" s="22"/>
      <c r="IC5" s="13"/>
      <c r="ID5" s="13"/>
      <c r="IE5" s="22"/>
      <c r="IF5" s="146"/>
      <c r="IG5" s="146"/>
      <c r="IH5" s="146"/>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4" t="s">
        <v>36</v>
      </c>
      <c r="D9" s="14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1" t="s">
        <v>19</v>
      </c>
      <c r="M10" s="142"/>
      <c r="N10" s="143"/>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4" t="s">
        <v>37</v>
      </c>
      <c r="D19" s="14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1" t="s">
        <v>19</v>
      </c>
      <c r="M20" s="142"/>
      <c r="N20" s="143"/>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4" t="s">
        <v>35</v>
      </c>
      <c r="D29" s="14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1" t="s">
        <v>19</v>
      </c>
      <c r="M30" s="142"/>
      <c r="N30" s="143"/>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4" t="s">
        <v>38</v>
      </c>
      <c r="D49" s="14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1" t="s">
        <v>19</v>
      </c>
      <c r="M50" s="142"/>
      <c r="N50" s="143"/>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4" t="s">
        <v>42</v>
      </c>
      <c r="D159" s="14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1" t="s">
        <v>19</v>
      </c>
      <c r="M160" s="142"/>
      <c r="N160" s="143"/>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4" t="s">
        <v>43</v>
      </c>
      <c r="D269" s="14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1" t="s">
        <v>19</v>
      </c>
      <c r="M270" s="142"/>
      <c r="N270" s="143"/>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4" t="s">
        <v>49</v>
      </c>
      <c r="D379" s="14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1" t="s">
        <v>19</v>
      </c>
      <c r="M380" s="142"/>
      <c r="N380" s="143"/>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5"/>
      <c r="D718" s="145"/>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6"/>
      <c r="M719" s="146"/>
      <c r="N719" s="146"/>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5"/>
      <c r="D778" s="145"/>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6"/>
      <c r="M779" s="146"/>
      <c r="N779" s="146"/>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5"/>
      <c r="D838" s="145"/>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6"/>
      <c r="M839" s="146"/>
      <c r="N839" s="146"/>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5"/>
      <c r="D898" s="145"/>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6"/>
      <c r="M899" s="146"/>
      <c r="N899" s="146"/>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5"/>
      <c r="D958" s="145"/>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6"/>
      <c r="M959" s="146"/>
      <c r="N959" s="146"/>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5"/>
      <c r="D1018" s="145"/>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6"/>
      <c r="M1019" s="146"/>
      <c r="N1019" s="146"/>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81</v>
      </c>
      <c r="B1" s="18"/>
      <c r="C1" s="11">
        <v>17.51</v>
      </c>
      <c r="D1" s="11">
        <v>14.13</v>
      </c>
      <c r="E1" s="11">
        <v>15.49</v>
      </c>
      <c r="F1" s="11">
        <v>9.88</v>
      </c>
      <c r="G1" s="11">
        <v>17.32</v>
      </c>
      <c r="H1" s="11">
        <v>8.54</v>
      </c>
      <c r="I1" s="11">
        <v>17.19</v>
      </c>
      <c r="J1" s="11">
        <v>9.26</v>
      </c>
      <c r="K1" s="17">
        <f aca="true" t="shared" si="0" ref="K1:K20">IF(((SUM(C1:J1))*100)&lt;&gt;INT((SUM(C1:J1)*100)),"Too many dec places","")</f>
      </c>
    </row>
    <row r="2" spans="1:11" ht="15">
      <c r="A2" t="s">
        <v>82</v>
      </c>
      <c r="B2" s="15"/>
      <c r="C2" s="11">
        <v>18.9</v>
      </c>
      <c r="D2" s="11">
        <v>8.86</v>
      </c>
      <c r="E2" s="11">
        <v>17.21</v>
      </c>
      <c r="F2" s="11">
        <v>9.45</v>
      </c>
      <c r="G2" s="11">
        <v>17</v>
      </c>
      <c r="H2" s="11">
        <v>8.58</v>
      </c>
      <c r="I2" s="11">
        <v>18.07</v>
      </c>
      <c r="J2" s="11">
        <v>9.21</v>
      </c>
      <c r="K2" s="17">
        <f t="shared" si="0"/>
      </c>
    </row>
    <row r="3" spans="1:11" ht="15">
      <c r="A3" t="s">
        <v>87</v>
      </c>
      <c r="B3" s="15"/>
      <c r="C3" s="11">
        <v>16.48</v>
      </c>
      <c r="D3" s="11">
        <v>9.87</v>
      </c>
      <c r="E3" s="11">
        <v>15.48</v>
      </c>
      <c r="F3" s="11">
        <v>10.2</v>
      </c>
      <c r="G3" s="11">
        <v>17.3</v>
      </c>
      <c r="H3" s="11">
        <v>9.56</v>
      </c>
      <c r="I3" s="11">
        <v>16.08</v>
      </c>
      <c r="J3" s="11">
        <v>25</v>
      </c>
      <c r="K3" s="17">
        <f t="shared" si="0"/>
      </c>
    </row>
    <row r="4" spans="1:11" ht="15">
      <c r="A4" t="s">
        <v>85</v>
      </c>
      <c r="B4" s="15"/>
      <c r="C4" s="11">
        <v>15.32</v>
      </c>
      <c r="D4" s="11">
        <v>10.23</v>
      </c>
      <c r="E4" s="11">
        <v>13.93</v>
      </c>
      <c r="F4" s="11">
        <v>11.18</v>
      </c>
      <c r="G4" s="11">
        <v>14.57</v>
      </c>
      <c r="H4" s="11">
        <v>10.26</v>
      </c>
      <c r="I4" s="11">
        <v>15.85</v>
      </c>
      <c r="J4" s="11">
        <v>9.83</v>
      </c>
      <c r="K4" s="17">
        <f t="shared" si="0"/>
      </c>
    </row>
    <row r="5" spans="1:11" ht="15">
      <c r="A5" t="s">
        <v>80</v>
      </c>
      <c r="B5" s="15"/>
      <c r="C5" s="11">
        <v>15.36</v>
      </c>
      <c r="D5" s="11">
        <v>10.58</v>
      </c>
      <c r="E5" s="11">
        <v>13.13</v>
      </c>
      <c r="F5" s="11">
        <v>11.11</v>
      </c>
      <c r="G5" s="11">
        <v>14.24</v>
      </c>
      <c r="H5" s="11">
        <v>10.57</v>
      </c>
      <c r="I5" s="11">
        <v>15.54</v>
      </c>
      <c r="J5" s="11">
        <v>9.79</v>
      </c>
      <c r="K5" s="17">
        <f t="shared" si="0"/>
      </c>
    </row>
    <row r="6" spans="1:11" ht="15">
      <c r="A6" t="s">
        <v>79</v>
      </c>
      <c r="B6" s="15"/>
      <c r="C6" s="11">
        <v>13.99</v>
      </c>
      <c r="D6" s="11">
        <v>10.39</v>
      </c>
      <c r="E6" s="11">
        <v>13.34</v>
      </c>
      <c r="F6" s="11">
        <v>10.51</v>
      </c>
      <c r="G6" s="11">
        <v>15.92</v>
      </c>
      <c r="H6" s="11">
        <v>9.62</v>
      </c>
      <c r="I6" s="11">
        <v>13.56</v>
      </c>
      <c r="J6" s="11">
        <v>10.18</v>
      </c>
      <c r="K6" s="17">
        <f t="shared" si="0"/>
      </c>
    </row>
    <row r="7" spans="1:11" ht="15">
      <c r="A7" t="s">
        <v>90</v>
      </c>
      <c r="B7" s="15"/>
      <c r="C7" s="11">
        <v>14.71</v>
      </c>
      <c r="D7" s="11">
        <v>9.99</v>
      </c>
      <c r="E7" s="11">
        <v>13.15</v>
      </c>
      <c r="F7" s="11">
        <v>10.21</v>
      </c>
      <c r="G7" s="11">
        <v>16.19</v>
      </c>
      <c r="H7" s="11">
        <v>9.73</v>
      </c>
      <c r="I7" s="11">
        <v>15.1</v>
      </c>
      <c r="J7" s="11">
        <v>10.4</v>
      </c>
      <c r="K7" s="17">
        <f t="shared" si="0"/>
      </c>
    </row>
    <row r="8" spans="1:11" ht="15">
      <c r="A8" t="s">
        <v>76</v>
      </c>
      <c r="B8" s="15"/>
      <c r="C8" s="11">
        <v>17.32</v>
      </c>
      <c r="D8" s="11">
        <v>9.87</v>
      </c>
      <c r="E8" s="11">
        <v>16.37</v>
      </c>
      <c r="F8" s="11">
        <v>10.5</v>
      </c>
      <c r="G8" s="11">
        <v>17.28</v>
      </c>
      <c r="H8" s="11">
        <v>9.7</v>
      </c>
      <c r="I8" s="11">
        <v>15.25</v>
      </c>
      <c r="J8" s="11">
        <v>9.8</v>
      </c>
      <c r="K8" s="17">
        <f t="shared" si="0"/>
      </c>
    </row>
    <row r="9" spans="1:11" ht="15">
      <c r="A9" t="s">
        <v>77</v>
      </c>
      <c r="B9" s="15"/>
      <c r="C9" s="11">
        <v>16.4</v>
      </c>
      <c r="D9" s="11">
        <v>8.71</v>
      </c>
      <c r="E9" s="11">
        <v>17.94</v>
      </c>
      <c r="F9" s="11">
        <v>9.17</v>
      </c>
      <c r="G9" s="11">
        <v>16.45</v>
      </c>
      <c r="H9" s="11">
        <v>8.76</v>
      </c>
      <c r="I9" s="11">
        <v>18.42</v>
      </c>
      <c r="J9" s="11">
        <v>8.88</v>
      </c>
      <c r="K9" s="17">
        <f t="shared" si="0"/>
      </c>
    </row>
    <row r="10" spans="1:11" ht="15">
      <c r="A10" t="s">
        <v>92</v>
      </c>
      <c r="B10" s="15"/>
      <c r="C10" s="11">
        <v>17.15</v>
      </c>
      <c r="D10" s="11">
        <v>9.89</v>
      </c>
      <c r="E10" s="11">
        <v>15.36</v>
      </c>
      <c r="F10" s="11">
        <v>10.42</v>
      </c>
      <c r="G10" s="11">
        <v>16.61</v>
      </c>
      <c r="H10" s="11">
        <v>10.06</v>
      </c>
      <c r="I10" s="11">
        <v>15.32</v>
      </c>
      <c r="J10" s="11">
        <v>10.92</v>
      </c>
      <c r="K10" s="17">
        <f t="shared" si="0"/>
      </c>
    </row>
    <row r="11" spans="1:11" ht="15">
      <c r="A11" t="s">
        <v>93</v>
      </c>
      <c r="B11" s="15"/>
      <c r="C11" s="11">
        <v>17.1</v>
      </c>
      <c r="D11" s="11">
        <v>9.74</v>
      </c>
      <c r="E11" s="11">
        <v>15.84</v>
      </c>
      <c r="F11" s="11">
        <v>10.34</v>
      </c>
      <c r="G11" s="11">
        <v>15.55</v>
      </c>
      <c r="H11" s="11">
        <v>9.89</v>
      </c>
      <c r="I11" s="11">
        <v>15.99</v>
      </c>
      <c r="J11" s="11">
        <v>10.08</v>
      </c>
      <c r="K11" s="17">
        <f t="shared" si="0"/>
      </c>
    </row>
    <row r="12" spans="1:11" ht="15">
      <c r="A12" t="s">
        <v>89</v>
      </c>
      <c r="B12" s="15"/>
      <c r="C12" s="11">
        <v>16.28</v>
      </c>
      <c r="D12" s="11">
        <v>9.77</v>
      </c>
      <c r="E12" s="11">
        <v>15.24</v>
      </c>
      <c r="F12" s="11">
        <v>9.63</v>
      </c>
      <c r="G12" s="11">
        <v>14.76</v>
      </c>
      <c r="H12" s="11">
        <v>10.15</v>
      </c>
      <c r="I12" s="11">
        <v>15.16</v>
      </c>
      <c r="J12" s="11">
        <v>9.84</v>
      </c>
      <c r="K12" s="17">
        <f t="shared" si="0"/>
      </c>
    </row>
    <row r="13" spans="1:11" ht="15">
      <c r="A13" t="s">
        <v>88</v>
      </c>
      <c r="B13" s="15"/>
      <c r="C13" s="11">
        <v>19.41</v>
      </c>
      <c r="D13" s="11">
        <v>8.62</v>
      </c>
      <c r="E13" s="11">
        <v>14.64</v>
      </c>
      <c r="F13" s="11">
        <v>10.32</v>
      </c>
      <c r="G13" s="11">
        <v>18.85</v>
      </c>
      <c r="H13" s="11">
        <v>8.7</v>
      </c>
      <c r="I13" s="11">
        <v>19.39</v>
      </c>
      <c r="J13" s="11">
        <v>8.59</v>
      </c>
      <c r="K13" s="17">
        <f t="shared" si="0"/>
      </c>
    </row>
    <row r="14" spans="1:11" ht="15">
      <c r="A14" t="s">
        <v>75</v>
      </c>
      <c r="B14" s="15"/>
      <c r="C14" s="11">
        <v>19.62</v>
      </c>
      <c r="D14" s="11">
        <v>8.16</v>
      </c>
      <c r="E14" s="11">
        <v>15.41</v>
      </c>
      <c r="F14" s="11">
        <v>8.92</v>
      </c>
      <c r="G14" s="11">
        <v>20.14</v>
      </c>
      <c r="H14" s="11">
        <v>8.28</v>
      </c>
      <c r="I14" s="11">
        <v>20.06</v>
      </c>
      <c r="J14" s="11">
        <v>8.32</v>
      </c>
      <c r="K14" s="17">
        <f t="shared" si="0"/>
      </c>
    </row>
    <row r="15" spans="1:11" ht="15">
      <c r="A15" t="s">
        <v>91</v>
      </c>
      <c r="B15" s="15"/>
      <c r="C15" s="11">
        <v>14.94</v>
      </c>
      <c r="D15" s="11">
        <v>10.42</v>
      </c>
      <c r="E15" s="11">
        <v>13.87</v>
      </c>
      <c r="F15" s="11">
        <v>11.04</v>
      </c>
      <c r="G15" s="11">
        <v>13.84</v>
      </c>
      <c r="H15" s="11">
        <v>10.84</v>
      </c>
      <c r="I15" s="11">
        <v>14.2</v>
      </c>
      <c r="J15" s="11">
        <v>10.53</v>
      </c>
      <c r="K15" s="17">
        <f t="shared" si="0"/>
      </c>
    </row>
    <row r="16" spans="1:11" ht="15">
      <c r="A16" t="s">
        <v>84</v>
      </c>
      <c r="B16" s="15"/>
      <c r="C16" s="11">
        <v>18.15</v>
      </c>
      <c r="D16" s="11">
        <v>9.02</v>
      </c>
      <c r="E16" s="11">
        <v>16.85</v>
      </c>
      <c r="F16" s="11">
        <v>9.83</v>
      </c>
      <c r="G16" s="11">
        <v>18.67</v>
      </c>
      <c r="H16" s="11">
        <v>9.01</v>
      </c>
      <c r="I16" s="11">
        <v>18.29</v>
      </c>
      <c r="J16" s="11">
        <v>9.04</v>
      </c>
      <c r="K16" s="17">
        <f t="shared" si="0"/>
      </c>
    </row>
    <row r="17" spans="1:11" ht="15">
      <c r="A17" t="s">
        <v>83</v>
      </c>
      <c r="B17" s="15"/>
      <c r="C17" s="11">
        <v>15.15</v>
      </c>
      <c r="D17" s="11">
        <v>9.98</v>
      </c>
      <c r="E17" s="11">
        <v>13.86</v>
      </c>
      <c r="F17" s="11">
        <v>13.75</v>
      </c>
      <c r="G17" s="11">
        <v>13.25</v>
      </c>
      <c r="H17" s="11">
        <v>10.18</v>
      </c>
      <c r="I17" s="11">
        <v>15.72</v>
      </c>
      <c r="J17" s="11">
        <v>10.31</v>
      </c>
      <c r="K17" s="17">
        <f t="shared" si="0"/>
      </c>
    </row>
    <row r="18" spans="1:11" ht="15">
      <c r="A18" t="s">
        <v>94</v>
      </c>
      <c r="B18" s="15"/>
      <c r="C18" s="11">
        <v>15.97</v>
      </c>
      <c r="D18" s="11">
        <v>9.98</v>
      </c>
      <c r="E18" s="11">
        <v>15.36</v>
      </c>
      <c r="F18" s="11">
        <v>10.31</v>
      </c>
      <c r="G18" s="11">
        <v>15.43</v>
      </c>
      <c r="H18" s="11">
        <v>9.71</v>
      </c>
      <c r="I18" s="11">
        <v>16.29</v>
      </c>
      <c r="J18" s="11">
        <v>10.07</v>
      </c>
      <c r="K18" s="17">
        <f t="shared" si="0"/>
      </c>
    </row>
    <row r="19" spans="1:11" ht="15">
      <c r="A19" t="s">
        <v>78</v>
      </c>
      <c r="B19" s="15"/>
      <c r="C19" s="11">
        <v>18.32</v>
      </c>
      <c r="D19" s="11">
        <v>9.31</v>
      </c>
      <c r="E19" s="11">
        <v>17.85</v>
      </c>
      <c r="F19" s="11">
        <v>9.66</v>
      </c>
      <c r="G19" s="11">
        <v>17.86</v>
      </c>
      <c r="H19" s="11">
        <v>9.16</v>
      </c>
      <c r="I19" s="11">
        <v>19.02</v>
      </c>
      <c r="J19" s="11">
        <v>9.21</v>
      </c>
      <c r="K19" s="17">
        <f t="shared" si="0"/>
      </c>
    </row>
    <row r="20" spans="1:11" ht="15">
      <c r="A20" t="s">
        <v>86</v>
      </c>
      <c r="B20" s="15"/>
      <c r="C20" s="11">
        <v>16.53</v>
      </c>
      <c r="D20" s="11">
        <v>9.62</v>
      </c>
      <c r="E20" s="11">
        <v>14.4</v>
      </c>
      <c r="F20" s="11">
        <v>10.18</v>
      </c>
      <c r="G20" s="11">
        <v>16.2</v>
      </c>
      <c r="H20" s="11">
        <v>10.08</v>
      </c>
      <c r="I20" s="11">
        <v>15.86</v>
      </c>
      <c r="J20" s="11">
        <v>9.91</v>
      </c>
      <c r="K20" s="17">
        <f t="shared" si="0"/>
      </c>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136.1825</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6" t="s">
        <v>28</v>
      </c>
      <c r="E1" s="136"/>
      <c r="F1" s="31"/>
      <c r="G1" s="136" t="s">
        <v>29</v>
      </c>
      <c r="H1" s="136"/>
    </row>
    <row r="2" spans="4:18" ht="12.75">
      <c r="D2" s="31" t="s">
        <v>30</v>
      </c>
      <c r="E2" s="31" t="s">
        <v>31</v>
      </c>
      <c r="F2" s="31"/>
      <c r="G2" s="31" t="s">
        <v>30</v>
      </c>
      <c r="H2" s="31" t="s">
        <v>31</v>
      </c>
      <c r="R2"/>
    </row>
    <row r="3" spans="4:8" ht="12.75">
      <c r="D3" s="11">
        <v>2</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37"/>
      <c r="D5" s="138"/>
      <c r="E5" s="139"/>
      <c r="G5" s="140"/>
      <c r="H5" s="138"/>
      <c r="I5" s="139"/>
      <c r="K5" s="133"/>
      <c r="L5" s="134"/>
      <c r="M5" s="135"/>
      <c r="O5" s="147"/>
      <c r="P5" s="148"/>
      <c r="Q5" s="14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81</v>
      </c>
      <c r="D7" s="11">
        <v>17.51</v>
      </c>
      <c r="E7" s="11">
        <v>14.13</v>
      </c>
      <c r="F7" s="13"/>
      <c r="G7" t="s">
        <v>83</v>
      </c>
      <c r="H7" s="11">
        <v>13.86</v>
      </c>
      <c r="I7" s="11">
        <v>13.75</v>
      </c>
      <c r="J7" s="22"/>
      <c r="K7" t="s">
        <v>75</v>
      </c>
      <c r="L7" s="11">
        <v>20.14</v>
      </c>
      <c r="M7" s="11">
        <v>8.28</v>
      </c>
      <c r="N7" s="22"/>
      <c r="O7" t="s">
        <v>92</v>
      </c>
      <c r="P7" s="11">
        <v>15.32</v>
      </c>
      <c r="Q7" s="11">
        <v>10.92</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92</v>
      </c>
      <c r="D8" s="11">
        <v>17.15</v>
      </c>
      <c r="E8" s="11">
        <v>9.89</v>
      </c>
      <c r="F8" s="13"/>
      <c r="G8" t="s">
        <v>81</v>
      </c>
      <c r="H8" s="11">
        <v>15.49</v>
      </c>
      <c r="I8" s="11">
        <v>9.88</v>
      </c>
      <c r="J8" s="22"/>
      <c r="K8" t="s">
        <v>83</v>
      </c>
      <c r="L8" s="11">
        <v>13.25</v>
      </c>
      <c r="M8" s="11">
        <v>10.18</v>
      </c>
      <c r="N8" s="22"/>
      <c r="O8" t="s">
        <v>75</v>
      </c>
      <c r="P8" s="11">
        <v>20.06</v>
      </c>
      <c r="Q8" s="11">
        <v>8.32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93</v>
      </c>
      <c r="D9" s="11">
        <v>17.1</v>
      </c>
      <c r="E9" s="11">
        <v>9.74</v>
      </c>
      <c r="F9" s="13"/>
      <c r="G9" t="s">
        <v>89</v>
      </c>
      <c r="H9" s="11">
        <v>15.24</v>
      </c>
      <c r="I9" s="11">
        <v>9.63</v>
      </c>
      <c r="J9" s="22"/>
      <c r="K9" t="s">
        <v>82</v>
      </c>
      <c r="L9" s="11">
        <v>17</v>
      </c>
      <c r="M9" s="11">
        <v>8.58</v>
      </c>
      <c r="N9" s="22"/>
      <c r="O9" t="s">
        <v>77</v>
      </c>
      <c r="P9" s="11">
        <v>18.42</v>
      </c>
      <c r="Q9" s="11">
        <v>8.88</v>
      </c>
      <c r="R9" s="17">
        <f t="shared" si="1"/>
      </c>
      <c r="S9" s="20"/>
      <c r="T9" s="20"/>
      <c r="U9" s="20"/>
      <c r="V9" s="20"/>
      <c r="W9" s="20"/>
      <c r="X9" s="20"/>
      <c r="Y9" s="20"/>
      <c r="Z9" s="20"/>
      <c r="AA9" s="20"/>
      <c r="AB9" s="20"/>
      <c r="AC9" s="20"/>
      <c r="AD9" s="20"/>
      <c r="AE9" s="20"/>
    </row>
    <row r="10" spans="1:31" ht="12.75">
      <c r="A10" s="3" t="str">
        <f t="shared" si="0"/>
        <v>OK</v>
      </c>
      <c r="B10" s="21">
        <v>4</v>
      </c>
      <c r="C10" t="s">
        <v>77</v>
      </c>
      <c r="D10" s="11">
        <v>16.4</v>
      </c>
      <c r="E10" s="11">
        <v>8.71</v>
      </c>
      <c r="F10" s="13"/>
      <c r="G10" t="s">
        <v>93</v>
      </c>
      <c r="H10" s="11">
        <v>15.84</v>
      </c>
      <c r="I10" s="11">
        <v>10.34</v>
      </c>
      <c r="J10" s="22"/>
      <c r="K10" t="s">
        <v>89</v>
      </c>
      <c r="L10" s="11">
        <v>14.76</v>
      </c>
      <c r="M10" s="11">
        <v>10.15</v>
      </c>
      <c r="N10" s="22"/>
      <c r="O10" t="s">
        <v>82</v>
      </c>
      <c r="P10" s="11">
        <v>18.07</v>
      </c>
      <c r="Q10" s="11">
        <v>9.21</v>
      </c>
      <c r="R10" s="17">
        <f t="shared" si="1"/>
      </c>
      <c r="S10" s="20"/>
      <c r="T10" s="20"/>
      <c r="U10" s="20"/>
      <c r="V10" s="20"/>
      <c r="W10" s="20"/>
      <c r="X10" s="20"/>
      <c r="Y10" s="20"/>
      <c r="Z10" s="20"/>
      <c r="AA10" s="20"/>
      <c r="AB10" s="20"/>
      <c r="AC10" s="20"/>
      <c r="AD10" s="20"/>
      <c r="AE10" s="20"/>
    </row>
    <row r="11" spans="1:37" ht="12.75">
      <c r="A11" s="3" t="str">
        <f t="shared" si="0"/>
        <v>OK</v>
      </c>
      <c r="B11" s="21">
        <v>5</v>
      </c>
      <c r="C11" t="s">
        <v>87</v>
      </c>
      <c r="D11" s="11">
        <v>16.48</v>
      </c>
      <c r="E11" s="11">
        <v>9.87</v>
      </c>
      <c r="F11" s="13"/>
      <c r="G11" t="s">
        <v>85</v>
      </c>
      <c r="H11" s="11">
        <v>13.93</v>
      </c>
      <c r="I11" s="11">
        <v>11.18</v>
      </c>
      <c r="J11" s="22"/>
      <c r="K11" t="s">
        <v>86</v>
      </c>
      <c r="L11" s="11">
        <v>16.2</v>
      </c>
      <c r="M11" s="11">
        <v>10.08</v>
      </c>
      <c r="N11" s="22"/>
      <c r="O11" t="s">
        <v>90</v>
      </c>
      <c r="P11" s="11">
        <v>15.1</v>
      </c>
      <c r="Q11" s="11">
        <v>10.4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90</v>
      </c>
      <c r="D12" s="11">
        <v>14.71</v>
      </c>
      <c r="E12" s="11">
        <v>9.99</v>
      </c>
      <c r="F12" s="13"/>
      <c r="G12" t="s">
        <v>87</v>
      </c>
      <c r="H12" s="11">
        <v>15.48</v>
      </c>
      <c r="I12" s="11">
        <v>10.2</v>
      </c>
      <c r="J12" s="22"/>
      <c r="K12" t="s">
        <v>85</v>
      </c>
      <c r="L12" s="11">
        <v>14.57</v>
      </c>
      <c r="M12" s="11">
        <v>10.26</v>
      </c>
      <c r="N12" s="22"/>
      <c r="O12" t="s">
        <v>86</v>
      </c>
      <c r="P12" s="11">
        <v>15.86</v>
      </c>
      <c r="Q12" s="11">
        <v>9.91</v>
      </c>
      <c r="R12" s="17">
        <f t="shared" si="1"/>
      </c>
      <c r="S12" s="20"/>
      <c r="T12" s="20"/>
      <c r="U12" s="20"/>
      <c r="V12" s="20"/>
      <c r="W12" s="20"/>
      <c r="X12" s="20"/>
      <c r="Y12" s="20"/>
      <c r="Z12" s="20"/>
      <c r="AA12" s="20"/>
      <c r="AB12" s="20"/>
      <c r="AC12" s="20"/>
      <c r="AD12" s="20"/>
      <c r="AE12" s="20"/>
    </row>
    <row r="13" spans="1:31" ht="12.75">
      <c r="A13" s="3" t="str">
        <f t="shared" si="0"/>
        <v>OK</v>
      </c>
      <c r="B13" s="21">
        <v>7</v>
      </c>
      <c r="C13" t="s">
        <v>84</v>
      </c>
      <c r="D13" s="11">
        <v>18.15</v>
      </c>
      <c r="E13" s="11">
        <v>9.02</v>
      </c>
      <c r="F13" s="13"/>
      <c r="G13" t="s">
        <v>80</v>
      </c>
      <c r="H13" s="11">
        <v>13.13</v>
      </c>
      <c r="I13" s="11">
        <v>11.11</v>
      </c>
      <c r="J13" s="22"/>
      <c r="K13" t="s">
        <v>91</v>
      </c>
      <c r="L13" s="11">
        <v>13.84</v>
      </c>
      <c r="M13" s="11">
        <v>10.84</v>
      </c>
      <c r="N13" s="22"/>
      <c r="O13" t="s">
        <v>79</v>
      </c>
      <c r="P13" s="11">
        <v>13.56</v>
      </c>
      <c r="Q13" s="11">
        <v>10.18</v>
      </c>
      <c r="R13" s="17">
        <f t="shared" si="1"/>
      </c>
      <c r="S13" s="20"/>
      <c r="T13" s="20"/>
      <c r="U13" s="20"/>
      <c r="V13" s="20"/>
      <c r="W13" s="20"/>
      <c r="X13" s="20"/>
      <c r="Y13" s="20"/>
      <c r="Z13" s="20"/>
      <c r="AA13" s="20"/>
      <c r="AB13" s="20"/>
      <c r="AC13" s="20"/>
      <c r="AD13" s="20"/>
      <c r="AE13" s="20"/>
    </row>
    <row r="14" spans="1:31" ht="12.75">
      <c r="A14" s="3" t="str">
        <f t="shared" si="0"/>
        <v>OK</v>
      </c>
      <c r="B14" s="21">
        <v>8</v>
      </c>
      <c r="C14" t="s">
        <v>79</v>
      </c>
      <c r="D14" s="11">
        <v>13.99</v>
      </c>
      <c r="E14" s="11">
        <v>10.39</v>
      </c>
      <c r="F14" s="13"/>
      <c r="G14" t="s">
        <v>84</v>
      </c>
      <c r="H14" s="11">
        <v>16.85</v>
      </c>
      <c r="I14" s="11">
        <v>9.83</v>
      </c>
      <c r="J14" s="22"/>
      <c r="K14" t="s">
        <v>80</v>
      </c>
      <c r="L14" s="11">
        <v>14.24</v>
      </c>
      <c r="M14" s="11">
        <v>10.57</v>
      </c>
      <c r="N14" s="22"/>
      <c r="O14" t="s">
        <v>91</v>
      </c>
      <c r="P14" s="11">
        <v>14.2</v>
      </c>
      <c r="Q14" s="11">
        <v>10.53</v>
      </c>
      <c r="R14" s="17">
        <f t="shared" si="1"/>
      </c>
      <c r="S14" s="20"/>
      <c r="T14" s="20"/>
      <c r="U14" s="20"/>
      <c r="V14" s="20"/>
      <c r="W14" s="20"/>
      <c r="X14" s="20"/>
      <c r="Y14" s="20"/>
      <c r="Z14" s="20"/>
      <c r="AA14" s="20"/>
      <c r="AB14" s="20"/>
      <c r="AC14" s="20"/>
      <c r="AD14" s="20"/>
      <c r="AE14" s="20"/>
    </row>
    <row r="15" spans="1:31" ht="12.75">
      <c r="A15" s="3" t="str">
        <f t="shared" si="0"/>
        <v>OK</v>
      </c>
      <c r="B15" s="21">
        <v>9</v>
      </c>
      <c r="C15" t="s">
        <v>94</v>
      </c>
      <c r="D15" s="11">
        <v>15.97</v>
      </c>
      <c r="E15" s="11">
        <v>9.98</v>
      </c>
      <c r="F15" s="13"/>
      <c r="G15" t="s">
        <v>76</v>
      </c>
      <c r="H15" s="11">
        <v>16.37</v>
      </c>
      <c r="I15" s="11">
        <v>10.5</v>
      </c>
      <c r="J15" s="22"/>
      <c r="K15" t="s">
        <v>88</v>
      </c>
      <c r="L15" s="11">
        <v>18.85</v>
      </c>
      <c r="M15" s="11">
        <v>8.7</v>
      </c>
      <c r="N15" s="22"/>
      <c r="O15" t="s">
        <v>78</v>
      </c>
      <c r="P15" s="11">
        <v>19.02</v>
      </c>
      <c r="Q15" s="11">
        <v>9.21</v>
      </c>
      <c r="R15" s="17">
        <f t="shared" si="1"/>
      </c>
      <c r="S15" s="20"/>
      <c r="T15" s="20"/>
      <c r="U15" s="20"/>
      <c r="V15" s="20"/>
      <c r="W15" s="20"/>
      <c r="X15" s="20"/>
      <c r="Y15" s="20"/>
      <c r="Z15" s="20"/>
      <c r="AA15" s="20"/>
      <c r="AB15" s="20"/>
      <c r="AC15" s="20"/>
      <c r="AD15" s="20"/>
      <c r="AE15" s="20"/>
    </row>
    <row r="16" spans="1:31" ht="12.75">
      <c r="A16" s="3" t="str">
        <f t="shared" si="0"/>
        <v>OK</v>
      </c>
      <c r="B16" s="21">
        <v>10</v>
      </c>
      <c r="C16" t="s">
        <v>78</v>
      </c>
      <c r="D16" s="11">
        <v>18.32</v>
      </c>
      <c r="E16" s="11">
        <v>9.31</v>
      </c>
      <c r="F16" s="13"/>
      <c r="G16" t="s">
        <v>94</v>
      </c>
      <c r="H16" s="11">
        <v>15.36</v>
      </c>
      <c r="I16" s="11">
        <v>10.31</v>
      </c>
      <c r="J16" s="22"/>
      <c r="K16" t="s">
        <v>76</v>
      </c>
      <c r="L16" s="11">
        <v>17.28</v>
      </c>
      <c r="M16" s="11">
        <v>9.7</v>
      </c>
      <c r="N16" s="22"/>
      <c r="O16" t="s">
        <v>88</v>
      </c>
      <c r="P16" s="11">
        <v>19.39</v>
      </c>
      <c r="Q16" s="11">
        <v>8.59</v>
      </c>
      <c r="R16" s="17">
        <f t="shared" si="1"/>
      </c>
      <c r="S16" s="20"/>
      <c r="T16" s="20"/>
      <c r="U16" s="20"/>
      <c r="V16" s="20"/>
      <c r="W16" s="20"/>
      <c r="X16" s="20"/>
      <c r="Y16" s="20"/>
      <c r="Z16" s="20"/>
      <c r="AA16" s="20"/>
      <c r="AB16" s="20"/>
      <c r="AC16" s="20"/>
      <c r="AD16" s="20"/>
      <c r="AE16" s="20"/>
    </row>
    <row r="17" spans="1:31" ht="12.75">
      <c r="A17" s="3" t="str">
        <f t="shared" si="0"/>
        <v>OK</v>
      </c>
      <c r="B17" s="21">
        <v>11</v>
      </c>
      <c r="C17" t="s">
        <v>75</v>
      </c>
      <c r="D17" s="11">
        <v>19.62</v>
      </c>
      <c r="E17" s="11">
        <v>8.16</v>
      </c>
      <c r="F17" s="13"/>
      <c r="G17" t="s">
        <v>90</v>
      </c>
      <c r="H17" s="11">
        <v>13.15</v>
      </c>
      <c r="I17" s="11">
        <v>10.21</v>
      </c>
      <c r="J17" s="22"/>
      <c r="K17" t="s">
        <v>81</v>
      </c>
      <c r="L17" s="11">
        <v>17.32</v>
      </c>
      <c r="M17" s="11">
        <v>8.54</v>
      </c>
      <c r="N17" s="22"/>
      <c r="O17" t="s">
        <v>85</v>
      </c>
      <c r="P17" s="11">
        <v>15.85</v>
      </c>
      <c r="Q17" s="11">
        <v>9.83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85</v>
      </c>
      <c r="D18" s="11">
        <v>15.32</v>
      </c>
      <c r="E18" s="11">
        <v>10.23</v>
      </c>
      <c r="F18" s="13"/>
      <c r="G18" t="s">
        <v>75</v>
      </c>
      <c r="H18" s="11">
        <v>15.41</v>
      </c>
      <c r="I18" s="11">
        <v>8.92</v>
      </c>
      <c r="J18" s="22"/>
      <c r="K18" t="s">
        <v>90</v>
      </c>
      <c r="L18" s="11">
        <v>16.19</v>
      </c>
      <c r="M18" s="11">
        <v>9.73</v>
      </c>
      <c r="N18" s="22"/>
      <c r="O18" t="s">
        <v>81</v>
      </c>
      <c r="P18" s="11">
        <v>17.19</v>
      </c>
      <c r="Q18" s="11">
        <v>9.26</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82</v>
      </c>
      <c r="D19" s="11">
        <v>18.9</v>
      </c>
      <c r="E19" s="11">
        <v>8.86</v>
      </c>
      <c r="F19" s="13"/>
      <c r="G19" t="s">
        <v>92</v>
      </c>
      <c r="H19" s="11">
        <v>15.36</v>
      </c>
      <c r="I19" s="11">
        <v>10.42</v>
      </c>
      <c r="J19" s="22"/>
      <c r="K19" t="s">
        <v>93</v>
      </c>
      <c r="L19" s="11">
        <v>15.55</v>
      </c>
      <c r="M19" s="11">
        <v>9.89</v>
      </c>
      <c r="N19" s="22"/>
      <c r="O19" t="s">
        <v>83</v>
      </c>
      <c r="P19" s="11">
        <v>15.72</v>
      </c>
      <c r="Q19" s="11">
        <v>10.31</v>
      </c>
      <c r="R19" s="17">
        <f t="shared" si="2"/>
      </c>
      <c r="S19" s="20"/>
      <c r="T19" s="20"/>
      <c r="U19" s="20"/>
      <c r="V19" s="20"/>
      <c r="W19" s="20"/>
      <c r="X19" s="20"/>
      <c r="Y19" s="20"/>
      <c r="Z19" s="20"/>
      <c r="AA19" s="20"/>
      <c r="AB19" s="20"/>
      <c r="AC19" s="20"/>
      <c r="AD19" s="20"/>
      <c r="AE19" s="20"/>
    </row>
    <row r="20" spans="1:31" ht="12.75">
      <c r="A20" s="3" t="str">
        <f t="shared" si="0"/>
        <v>OK</v>
      </c>
      <c r="B20" s="21">
        <v>14</v>
      </c>
      <c r="C20" t="s">
        <v>83</v>
      </c>
      <c r="D20" s="11">
        <v>15.15</v>
      </c>
      <c r="E20" s="11">
        <v>9.98</v>
      </c>
      <c r="F20" s="13"/>
      <c r="G20" t="s">
        <v>82</v>
      </c>
      <c r="H20" s="11">
        <v>17.21</v>
      </c>
      <c r="I20" s="11">
        <v>9.45</v>
      </c>
      <c r="J20" s="22"/>
      <c r="K20" t="s">
        <v>92</v>
      </c>
      <c r="L20" s="11">
        <v>16.61</v>
      </c>
      <c r="M20" s="11">
        <v>10.06</v>
      </c>
      <c r="N20" s="22"/>
      <c r="O20" t="s">
        <v>93</v>
      </c>
      <c r="P20" s="11">
        <v>15.99</v>
      </c>
      <c r="Q20" s="11">
        <v>10.08</v>
      </c>
      <c r="R20" s="17">
        <f t="shared" si="2"/>
      </c>
      <c r="S20" s="20"/>
      <c r="T20" s="20"/>
      <c r="U20" s="20"/>
      <c r="V20" s="20"/>
      <c r="W20" s="20"/>
      <c r="X20" s="20"/>
      <c r="Y20" s="20"/>
      <c r="Z20" s="20"/>
      <c r="AA20" s="20"/>
      <c r="AB20" s="20"/>
      <c r="AC20" s="20"/>
      <c r="AD20" s="20"/>
      <c r="AE20" s="20"/>
    </row>
    <row r="21" spans="1:31" ht="12.75">
      <c r="A21" s="3" t="str">
        <f t="shared" si="0"/>
        <v>OK</v>
      </c>
      <c r="B21" s="21">
        <v>15</v>
      </c>
      <c r="C21" t="s">
        <v>86</v>
      </c>
      <c r="D21" s="11">
        <v>16.53</v>
      </c>
      <c r="E21" s="11">
        <v>9.62</v>
      </c>
      <c r="F21" s="13"/>
      <c r="G21" t="s">
        <v>77</v>
      </c>
      <c r="H21" s="11">
        <v>17.94</v>
      </c>
      <c r="I21" s="11">
        <v>9.17</v>
      </c>
      <c r="J21" s="22"/>
      <c r="K21" t="s">
        <v>87</v>
      </c>
      <c r="L21" s="11">
        <v>17.3</v>
      </c>
      <c r="M21" s="11">
        <v>9.56</v>
      </c>
      <c r="N21" s="22"/>
      <c r="O21" t="s">
        <v>89</v>
      </c>
      <c r="P21" s="11">
        <v>15.16</v>
      </c>
      <c r="Q21" s="11">
        <v>9.84</v>
      </c>
      <c r="R21" s="17">
        <f t="shared" si="2"/>
      </c>
      <c r="S21" s="20"/>
      <c r="T21" s="20"/>
      <c r="U21" s="20"/>
      <c r="V21" s="20"/>
      <c r="W21" s="20"/>
      <c r="X21" s="20"/>
      <c r="Y21" s="20"/>
      <c r="Z21" s="20"/>
      <c r="AA21" s="20"/>
      <c r="AB21" s="20"/>
      <c r="AC21" s="20"/>
      <c r="AD21" s="20"/>
      <c r="AE21" s="20"/>
    </row>
    <row r="22" spans="1:31" ht="12.75">
      <c r="A22" s="3" t="str">
        <f t="shared" si="0"/>
        <v>OK</v>
      </c>
      <c r="B22" s="21">
        <v>16</v>
      </c>
      <c r="C22" t="s">
        <v>89</v>
      </c>
      <c r="D22" s="11">
        <v>16.28</v>
      </c>
      <c r="E22" s="11">
        <v>9.77</v>
      </c>
      <c r="F22" s="13"/>
      <c r="G22" t="s">
        <v>86</v>
      </c>
      <c r="H22" s="11">
        <v>14.4</v>
      </c>
      <c r="I22" s="11">
        <v>10.18</v>
      </c>
      <c r="J22" s="22"/>
      <c r="K22" t="s">
        <v>77</v>
      </c>
      <c r="L22" s="11">
        <v>16.45</v>
      </c>
      <c r="M22" s="11">
        <v>8.76</v>
      </c>
      <c r="N22" s="22"/>
      <c r="O22" t="s">
        <v>87</v>
      </c>
      <c r="P22" s="11">
        <v>16.08</v>
      </c>
      <c r="Q22" s="11">
        <v>25</v>
      </c>
      <c r="R22" s="17">
        <f t="shared" si="2"/>
      </c>
      <c r="S22" s="20"/>
      <c r="T22" s="20"/>
      <c r="U22" s="20"/>
      <c r="V22" s="20"/>
      <c r="W22" s="20"/>
      <c r="X22" s="20"/>
      <c r="Y22" s="20"/>
      <c r="Z22" s="20"/>
      <c r="AA22" s="20"/>
      <c r="AB22" s="20"/>
      <c r="AC22" s="20"/>
      <c r="AD22" s="20"/>
      <c r="AE22" s="20"/>
    </row>
    <row r="23" spans="1:31" ht="12.75">
      <c r="A23" s="3" t="str">
        <f t="shared" si="0"/>
        <v>OK</v>
      </c>
      <c r="B23" s="21">
        <v>17</v>
      </c>
      <c r="C23" t="s">
        <v>91</v>
      </c>
      <c r="D23" s="11">
        <v>14.94</v>
      </c>
      <c r="E23" s="11">
        <v>10.42</v>
      </c>
      <c r="F23" s="13"/>
      <c r="G23" t="s">
        <v>78</v>
      </c>
      <c r="H23" s="11">
        <v>17.85</v>
      </c>
      <c r="I23" s="11">
        <v>9.66</v>
      </c>
      <c r="J23" s="22"/>
      <c r="K23" t="s">
        <v>84</v>
      </c>
      <c r="L23" s="11">
        <v>18.67</v>
      </c>
      <c r="M23" s="11">
        <v>9.01</v>
      </c>
      <c r="N23" s="22"/>
      <c r="O23" t="s">
        <v>76</v>
      </c>
      <c r="P23" s="11">
        <v>15.25</v>
      </c>
      <c r="Q23" s="11">
        <v>9.8</v>
      </c>
      <c r="R23" s="17">
        <f t="shared" si="2"/>
      </c>
      <c r="S23" s="20"/>
      <c r="T23" s="20"/>
      <c r="U23" s="20"/>
      <c r="V23" s="20"/>
      <c r="W23" s="20"/>
      <c r="X23" s="20"/>
      <c r="Y23" s="20"/>
      <c r="Z23" s="20"/>
      <c r="AA23" s="20"/>
      <c r="AB23" s="20"/>
      <c r="AC23" s="20"/>
      <c r="AD23" s="20"/>
      <c r="AE23" s="20"/>
    </row>
    <row r="24" spans="1:31" ht="12.75">
      <c r="A24" s="3" t="str">
        <f t="shared" si="0"/>
        <v>OK</v>
      </c>
      <c r="B24" s="21">
        <v>18</v>
      </c>
      <c r="C24" t="s">
        <v>76</v>
      </c>
      <c r="D24" s="11">
        <v>17.32</v>
      </c>
      <c r="E24" s="11">
        <v>9.87</v>
      </c>
      <c r="F24" s="13"/>
      <c r="G24" t="s">
        <v>91</v>
      </c>
      <c r="H24" s="11">
        <v>13.87</v>
      </c>
      <c r="I24" s="11">
        <v>11.04</v>
      </c>
      <c r="J24" s="22"/>
      <c r="K24" t="s">
        <v>78</v>
      </c>
      <c r="L24" s="11">
        <v>17.86</v>
      </c>
      <c r="M24" s="11">
        <v>9.16</v>
      </c>
      <c r="N24" s="22"/>
      <c r="O24" t="s">
        <v>84</v>
      </c>
      <c r="P24" s="11">
        <v>18.29</v>
      </c>
      <c r="Q24" s="11">
        <v>9.04</v>
      </c>
      <c r="R24" s="17">
        <f t="shared" si="2"/>
      </c>
      <c r="S24" s="20"/>
      <c r="T24" s="20"/>
      <c r="U24" s="20"/>
      <c r="V24" s="20"/>
      <c r="W24" s="20"/>
      <c r="X24" s="20"/>
      <c r="Y24" s="20"/>
      <c r="Z24" s="20"/>
      <c r="AA24" s="20"/>
      <c r="AB24" s="20"/>
      <c r="AC24" s="20"/>
      <c r="AD24" s="20"/>
      <c r="AE24" s="20"/>
    </row>
    <row r="25" spans="1:31" ht="12.75">
      <c r="A25" s="3" t="str">
        <f t="shared" si="0"/>
        <v>OK</v>
      </c>
      <c r="B25" s="21">
        <v>19</v>
      </c>
      <c r="C25" t="s">
        <v>88</v>
      </c>
      <c r="D25" s="11">
        <v>19.41</v>
      </c>
      <c r="E25" s="11">
        <v>8.62</v>
      </c>
      <c r="F25" s="13"/>
      <c r="G25" t="s">
        <v>79</v>
      </c>
      <c r="H25" s="11">
        <v>13.34</v>
      </c>
      <c r="I25" s="11">
        <v>10.51</v>
      </c>
      <c r="J25" s="22"/>
      <c r="K25" t="s">
        <v>94</v>
      </c>
      <c r="L25" s="11">
        <v>15.43</v>
      </c>
      <c r="M25" s="11">
        <v>9.71</v>
      </c>
      <c r="N25" s="22"/>
      <c r="O25" t="s">
        <v>80</v>
      </c>
      <c r="P25" s="11">
        <v>15.54</v>
      </c>
      <c r="Q25" s="11">
        <v>9.79</v>
      </c>
      <c r="R25" s="17">
        <f t="shared" si="2"/>
      </c>
      <c r="S25" s="20"/>
      <c r="T25" s="20"/>
      <c r="U25" s="20"/>
      <c r="V25" s="20"/>
      <c r="W25" s="20"/>
      <c r="X25" s="20"/>
      <c r="Y25" s="20"/>
      <c r="Z25" s="20"/>
      <c r="AA25" s="20"/>
      <c r="AB25" s="20"/>
      <c r="AC25" s="20"/>
      <c r="AD25" s="20"/>
      <c r="AE25" s="20"/>
    </row>
    <row r="26" spans="1:31" ht="12.75">
      <c r="A26" s="3" t="str">
        <f t="shared" si="0"/>
        <v>OK</v>
      </c>
      <c r="B26" s="21">
        <v>20</v>
      </c>
      <c r="C26" t="s">
        <v>80</v>
      </c>
      <c r="D26" s="11">
        <v>15.36</v>
      </c>
      <c r="E26" s="11">
        <v>10.58</v>
      </c>
      <c r="F26" s="13"/>
      <c r="G26" t="s">
        <v>88</v>
      </c>
      <c r="H26" s="11">
        <v>14.64</v>
      </c>
      <c r="I26" s="11">
        <v>10.32</v>
      </c>
      <c r="J26" s="22"/>
      <c r="K26" t="s">
        <v>79</v>
      </c>
      <c r="L26" s="11">
        <v>15.92</v>
      </c>
      <c r="M26" s="11">
        <v>9.62</v>
      </c>
      <c r="N26" s="22"/>
      <c r="O26" t="s">
        <v>94</v>
      </c>
      <c r="P26" s="11">
        <v>16.29</v>
      </c>
      <c r="Q26" s="11">
        <v>10.07</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75</v>
      </c>
      <c r="C5" s="18"/>
      <c r="D5" s="11">
        <v>19.62</v>
      </c>
      <c r="E5" s="11">
        <v>8.16</v>
      </c>
      <c r="F5" s="11">
        <v>15.41</v>
      </c>
      <c r="G5" s="11">
        <v>8.92</v>
      </c>
      <c r="H5" s="11">
        <v>20.14</v>
      </c>
      <c r="I5" s="11">
        <v>8.28</v>
      </c>
      <c r="J5" s="11">
        <v>20.06</v>
      </c>
      <c r="K5" s="11">
        <v>8.32</v>
      </c>
      <c r="L5" s="53">
        <f aca="true" t="shared" si="0" ref="L5:L24">SUM(D5,F5,H5,J5)</f>
        <v>75.23</v>
      </c>
      <c r="M5" s="54">
        <f aca="true" t="shared" si="1" ref="M5:M24">IF(COUNT(D5,F5,H5,J5)=4,MINA(D5,F5,H5,J5),0)</f>
        <v>15.41</v>
      </c>
      <c r="N5" s="54">
        <f aca="true" t="shared" si="2" ref="N5:N24">SUM(L5-M5)</f>
        <v>59.82000000000001</v>
      </c>
      <c r="O5" s="54">
        <f aca="true" t="shared" si="3" ref="O5:O24">MAX(D5,F5,H5,J5)</f>
        <v>20.14</v>
      </c>
      <c r="P5" s="54">
        <f aca="true" t="shared" si="4" ref="P5:P24">MIN(E5,G5,I5,K5)</f>
        <v>8.16</v>
      </c>
      <c r="Q5" s="54"/>
      <c r="R5" s="54"/>
      <c r="S5" s="53">
        <v>0</v>
      </c>
      <c r="T5" s="54"/>
      <c r="U5" s="54">
        <f aca="true" t="shared" si="5" ref="U5:U24">MAX(O5,S5)</f>
        <v>20.14</v>
      </c>
      <c r="V5" s="54">
        <f aca="true" t="shared" si="6" ref="V5:V24">MIN(P5,T5)</f>
        <v>8.16</v>
      </c>
      <c r="W5" s="55">
        <f>IF(V5&lt;&gt;0,SUM($X$3/V5*12),"")</f>
        <v>127.94117647058823</v>
      </c>
      <c r="X5" s="55">
        <f>IF(V5&lt;&gt;0,SUM(3600/V5*$X$3/5280),"")</f>
        <v>7.269385026737967</v>
      </c>
    </row>
    <row r="6" spans="1:24" ht="15" thickBot="1">
      <c r="A6" s="64"/>
      <c r="B6" t="s">
        <v>88</v>
      </c>
      <c r="C6" s="15"/>
      <c r="D6" s="11">
        <v>19.41</v>
      </c>
      <c r="E6" s="11">
        <v>8.62</v>
      </c>
      <c r="F6" s="11">
        <v>0</v>
      </c>
      <c r="G6" s="11">
        <v>0</v>
      </c>
      <c r="H6" s="11">
        <v>18.85</v>
      </c>
      <c r="I6" s="11">
        <v>8.7</v>
      </c>
      <c r="J6" s="11">
        <v>19.39</v>
      </c>
      <c r="K6" s="11">
        <v>8.59</v>
      </c>
      <c r="L6" s="53">
        <f t="shared" si="0"/>
        <v>57.650000000000006</v>
      </c>
      <c r="M6" s="54">
        <f t="shared" si="1"/>
        <v>0</v>
      </c>
      <c r="N6" s="54">
        <f t="shared" si="2"/>
        <v>57.650000000000006</v>
      </c>
      <c r="O6" s="54">
        <f t="shared" si="3"/>
        <v>19.41</v>
      </c>
      <c r="P6" s="54">
        <f t="shared" si="4"/>
        <v>0</v>
      </c>
      <c r="Q6" s="54"/>
      <c r="R6" s="54"/>
      <c r="S6" s="53">
        <v>0</v>
      </c>
      <c r="T6" s="54"/>
      <c r="U6" s="54">
        <f t="shared" si="5"/>
        <v>19.41</v>
      </c>
      <c r="V6" s="54">
        <f t="shared" si="6"/>
        <v>0</v>
      </c>
      <c r="W6" s="55">
        <f aca="true" t="shared" si="7" ref="W6:W24">IF(V6&lt;&gt;0,SUM($X$3/V6*12),"")</f>
      </c>
      <c r="X6" s="55">
        <f aca="true" t="shared" si="8" ref="X6:X24">IF(V6&lt;&gt;0,SUM(3600/V6*$X$3/5280),"")</f>
      </c>
    </row>
    <row r="7" spans="1:24" ht="15" thickBot="1">
      <c r="A7" s="64"/>
      <c r="B7" t="s">
        <v>78</v>
      </c>
      <c r="C7" s="15"/>
      <c r="D7" s="11">
        <v>18.32</v>
      </c>
      <c r="E7" s="11">
        <v>9.31</v>
      </c>
      <c r="F7" s="11">
        <v>17.85</v>
      </c>
      <c r="G7" s="11">
        <v>9.66</v>
      </c>
      <c r="H7" s="11">
        <v>17.86</v>
      </c>
      <c r="I7" s="11">
        <v>9.16</v>
      </c>
      <c r="J7" s="11">
        <v>19.02</v>
      </c>
      <c r="K7" s="11">
        <v>9.21</v>
      </c>
      <c r="L7" s="53">
        <f t="shared" si="0"/>
        <v>73.05</v>
      </c>
      <c r="M7" s="54">
        <f t="shared" si="1"/>
        <v>17.85</v>
      </c>
      <c r="N7" s="54">
        <f t="shared" si="2"/>
        <v>55.199999999999996</v>
      </c>
      <c r="O7" s="54">
        <f t="shared" si="3"/>
        <v>19.02</v>
      </c>
      <c r="P7" s="54">
        <f t="shared" si="4"/>
        <v>9.16</v>
      </c>
      <c r="Q7" s="54"/>
      <c r="R7" s="54"/>
      <c r="S7" s="53">
        <v>0</v>
      </c>
      <c r="T7" s="54"/>
      <c r="U7" s="54">
        <f t="shared" si="5"/>
        <v>19.02</v>
      </c>
      <c r="V7" s="54">
        <f t="shared" si="6"/>
        <v>9.16</v>
      </c>
      <c r="W7" s="55">
        <f t="shared" si="7"/>
        <v>113.97379912663754</v>
      </c>
      <c r="X7" s="55">
        <f t="shared" si="8"/>
        <v>6.475784041286225</v>
      </c>
    </row>
    <row r="8" spans="1:24" ht="15" thickBot="1">
      <c r="A8" s="64"/>
      <c r="B8" t="s">
        <v>84</v>
      </c>
      <c r="C8" s="15"/>
      <c r="D8" s="11">
        <v>18.15</v>
      </c>
      <c r="E8" s="11">
        <v>9.02</v>
      </c>
      <c r="F8" s="11">
        <v>16.85</v>
      </c>
      <c r="G8" s="11">
        <v>9.83</v>
      </c>
      <c r="H8" s="11">
        <v>18.67</v>
      </c>
      <c r="I8" s="11">
        <v>9.01</v>
      </c>
      <c r="J8" s="11">
        <v>18.29</v>
      </c>
      <c r="K8" s="11">
        <v>9.04</v>
      </c>
      <c r="L8" s="53">
        <f t="shared" si="0"/>
        <v>71.96000000000001</v>
      </c>
      <c r="M8" s="54">
        <f t="shared" si="1"/>
        <v>16.85</v>
      </c>
      <c r="N8" s="54">
        <f t="shared" si="2"/>
        <v>55.11000000000001</v>
      </c>
      <c r="O8" s="54">
        <f t="shared" si="3"/>
        <v>18.67</v>
      </c>
      <c r="P8" s="54">
        <f t="shared" si="4"/>
        <v>9.01</v>
      </c>
      <c r="Q8" s="54"/>
      <c r="R8" s="54"/>
      <c r="S8" s="53">
        <v>0</v>
      </c>
      <c r="T8" s="54"/>
      <c r="U8" s="54">
        <f t="shared" si="5"/>
        <v>18.67</v>
      </c>
      <c r="V8" s="54">
        <f t="shared" si="6"/>
        <v>9.01</v>
      </c>
      <c r="W8" s="55">
        <f t="shared" si="7"/>
        <v>115.87125416204216</v>
      </c>
      <c r="X8" s="55">
        <f t="shared" si="8"/>
        <v>6.583593986479669</v>
      </c>
    </row>
    <row r="9" spans="1:24" ht="15" thickBot="1">
      <c r="A9" s="64"/>
      <c r="B9" t="s">
        <v>82</v>
      </c>
      <c r="C9" s="15"/>
      <c r="D9" s="11">
        <v>18.9</v>
      </c>
      <c r="E9" s="11">
        <v>8.86</v>
      </c>
      <c r="F9" s="11">
        <v>17.21</v>
      </c>
      <c r="G9" s="11">
        <v>9.45</v>
      </c>
      <c r="H9" s="11">
        <v>17</v>
      </c>
      <c r="I9" s="11">
        <v>8.58</v>
      </c>
      <c r="J9" s="11">
        <v>18.07</v>
      </c>
      <c r="K9" s="11">
        <v>9.21</v>
      </c>
      <c r="L9" s="53">
        <f t="shared" si="0"/>
        <v>71.18</v>
      </c>
      <c r="M9" s="54">
        <f t="shared" si="1"/>
        <v>17</v>
      </c>
      <c r="N9" s="54">
        <f t="shared" si="2"/>
        <v>54.18000000000001</v>
      </c>
      <c r="O9" s="54">
        <f t="shared" si="3"/>
        <v>18.9</v>
      </c>
      <c r="P9" s="54">
        <f t="shared" si="4"/>
        <v>8.58</v>
      </c>
      <c r="Q9" s="54"/>
      <c r="R9" s="54"/>
      <c r="S9" s="53">
        <v>0</v>
      </c>
      <c r="T9" s="54"/>
      <c r="U9" s="54">
        <f t="shared" si="5"/>
        <v>18.9</v>
      </c>
      <c r="V9" s="54">
        <f t="shared" si="6"/>
        <v>8.58</v>
      </c>
      <c r="W9" s="55">
        <f t="shared" si="7"/>
        <v>121.67832167832168</v>
      </c>
      <c r="X9" s="55">
        <f t="shared" si="8"/>
        <v>6.913541004450096</v>
      </c>
    </row>
    <row r="10" spans="1:24" ht="15" thickBot="1">
      <c r="A10" s="64"/>
      <c r="B10" t="s">
        <v>77</v>
      </c>
      <c r="C10" s="15"/>
      <c r="D10" s="11">
        <v>16.4</v>
      </c>
      <c r="E10" s="11">
        <v>8.71</v>
      </c>
      <c r="F10" s="11">
        <v>17.94</v>
      </c>
      <c r="G10" s="11">
        <v>9.17</v>
      </c>
      <c r="H10" s="11">
        <v>16.45</v>
      </c>
      <c r="I10" s="11">
        <v>8.76</v>
      </c>
      <c r="J10" s="11">
        <v>18.42</v>
      </c>
      <c r="K10" s="11">
        <v>8.88</v>
      </c>
      <c r="L10" s="53">
        <f t="shared" si="0"/>
        <v>69.21000000000001</v>
      </c>
      <c r="M10" s="54">
        <f t="shared" si="1"/>
        <v>16.4</v>
      </c>
      <c r="N10" s="54">
        <f t="shared" si="2"/>
        <v>52.81000000000001</v>
      </c>
      <c r="O10" s="54">
        <f t="shared" si="3"/>
        <v>18.42</v>
      </c>
      <c r="P10" s="54">
        <f t="shared" si="4"/>
        <v>8.71</v>
      </c>
      <c r="Q10" s="54"/>
      <c r="R10" s="54"/>
      <c r="S10" s="53">
        <v>0</v>
      </c>
      <c r="T10" s="54"/>
      <c r="U10" s="54">
        <f t="shared" si="5"/>
        <v>18.42</v>
      </c>
      <c r="V10" s="54">
        <f t="shared" si="6"/>
        <v>8.71</v>
      </c>
      <c r="W10" s="55">
        <f t="shared" si="7"/>
        <v>119.86222732491387</v>
      </c>
      <c r="X10" s="55">
        <f t="shared" si="8"/>
        <v>6.810353825279197</v>
      </c>
    </row>
    <row r="11" spans="1:24" ht="15" thickBot="1">
      <c r="A11" s="64"/>
      <c r="B11" t="s">
        <v>81</v>
      </c>
      <c r="C11" s="15"/>
      <c r="D11" s="11">
        <v>17.51</v>
      </c>
      <c r="E11" s="11">
        <v>14.13</v>
      </c>
      <c r="F11" s="11">
        <v>15.49</v>
      </c>
      <c r="G11" s="11">
        <v>9.88</v>
      </c>
      <c r="H11" s="11">
        <v>17.32</v>
      </c>
      <c r="I11" s="11">
        <v>8.54</v>
      </c>
      <c r="J11" s="11">
        <v>17.19</v>
      </c>
      <c r="K11" s="11">
        <v>9.26</v>
      </c>
      <c r="L11" s="53">
        <f t="shared" si="0"/>
        <v>67.51</v>
      </c>
      <c r="M11" s="54">
        <f t="shared" si="1"/>
        <v>15.49</v>
      </c>
      <c r="N11" s="54">
        <f t="shared" si="2"/>
        <v>52.02</v>
      </c>
      <c r="O11" s="54">
        <f t="shared" si="3"/>
        <v>17.51</v>
      </c>
      <c r="P11" s="54">
        <f t="shared" si="4"/>
        <v>8.54</v>
      </c>
      <c r="Q11" s="54"/>
      <c r="R11" s="54"/>
      <c r="S11" s="53">
        <v>0</v>
      </c>
      <c r="T11" s="54"/>
      <c r="U11" s="54">
        <f t="shared" si="5"/>
        <v>17.51</v>
      </c>
      <c r="V11" s="54">
        <f t="shared" si="6"/>
        <v>8.54</v>
      </c>
      <c r="W11" s="55">
        <f t="shared" si="7"/>
        <v>122.24824355971897</v>
      </c>
      <c r="X11" s="55">
        <f t="shared" si="8"/>
        <v>6.9459229295294875</v>
      </c>
    </row>
    <row r="12" spans="1:24" ht="15" thickBot="1">
      <c r="A12" s="64"/>
      <c r="B12" t="s">
        <v>76</v>
      </c>
      <c r="C12" s="15"/>
      <c r="D12" s="11">
        <v>17.32</v>
      </c>
      <c r="E12" s="11">
        <v>9.87</v>
      </c>
      <c r="F12" s="11">
        <v>16.37</v>
      </c>
      <c r="G12" s="11">
        <v>10.5</v>
      </c>
      <c r="H12" s="11">
        <v>17.28</v>
      </c>
      <c r="I12" s="11">
        <v>9.7</v>
      </c>
      <c r="J12" s="11">
        <v>15.25</v>
      </c>
      <c r="K12" s="11">
        <v>9.8</v>
      </c>
      <c r="L12" s="53">
        <f t="shared" si="0"/>
        <v>66.22</v>
      </c>
      <c r="M12" s="54">
        <f t="shared" si="1"/>
        <v>15.25</v>
      </c>
      <c r="N12" s="54">
        <f t="shared" si="2"/>
        <v>50.97</v>
      </c>
      <c r="O12" s="54">
        <f t="shared" si="3"/>
        <v>17.32</v>
      </c>
      <c r="P12" s="54">
        <f t="shared" si="4"/>
        <v>9.7</v>
      </c>
      <c r="Q12" s="54"/>
      <c r="R12" s="54"/>
      <c r="S12" s="53">
        <v>0</v>
      </c>
      <c r="T12" s="54"/>
      <c r="U12" s="54">
        <f t="shared" si="5"/>
        <v>17.32</v>
      </c>
      <c r="V12" s="54">
        <f t="shared" si="6"/>
        <v>9.7</v>
      </c>
      <c r="W12" s="55">
        <f t="shared" si="7"/>
        <v>107.62886597938144</v>
      </c>
      <c r="X12" s="55">
        <f t="shared" si="8"/>
        <v>6.1152764761012195</v>
      </c>
    </row>
    <row r="13" spans="1:24" ht="15" thickBot="1">
      <c r="A13" s="64"/>
      <c r="B13" t="s">
        <v>87</v>
      </c>
      <c r="C13" s="15"/>
      <c r="D13" s="11">
        <v>16.48</v>
      </c>
      <c r="E13" s="11">
        <v>9.87</v>
      </c>
      <c r="F13" s="11">
        <v>15.48</v>
      </c>
      <c r="G13" s="11">
        <v>10.2</v>
      </c>
      <c r="H13" s="11">
        <v>17.3</v>
      </c>
      <c r="I13" s="11">
        <v>9.56</v>
      </c>
      <c r="J13" s="11">
        <v>16.08</v>
      </c>
      <c r="K13" s="11">
        <v>25</v>
      </c>
      <c r="L13" s="53">
        <f t="shared" si="0"/>
        <v>65.34</v>
      </c>
      <c r="M13" s="54">
        <f t="shared" si="1"/>
        <v>15.48</v>
      </c>
      <c r="N13" s="54">
        <f t="shared" si="2"/>
        <v>49.86</v>
      </c>
      <c r="O13" s="54">
        <f t="shared" si="3"/>
        <v>17.3</v>
      </c>
      <c r="P13" s="54">
        <f t="shared" si="4"/>
        <v>9.56</v>
      </c>
      <c r="Q13" s="54"/>
      <c r="R13" s="54"/>
      <c r="S13" s="53">
        <v>0</v>
      </c>
      <c r="T13" s="54"/>
      <c r="U13" s="54">
        <f t="shared" si="5"/>
        <v>17.3</v>
      </c>
      <c r="V13" s="54">
        <f t="shared" si="6"/>
        <v>9.56</v>
      </c>
      <c r="W13" s="55">
        <f t="shared" si="7"/>
        <v>109.20502092050208</v>
      </c>
      <c r="X13" s="55">
        <f t="shared" si="8"/>
        <v>6.204830734119437</v>
      </c>
    </row>
    <row r="14" spans="1:24" ht="15" thickBot="1">
      <c r="A14" s="64"/>
      <c r="B14" t="s">
        <v>92</v>
      </c>
      <c r="C14" s="15"/>
      <c r="D14" s="11">
        <v>17.15</v>
      </c>
      <c r="E14" s="11">
        <v>9.89</v>
      </c>
      <c r="F14" s="11">
        <v>15.36</v>
      </c>
      <c r="G14" s="11">
        <v>10.42</v>
      </c>
      <c r="H14" s="11">
        <v>16.61</v>
      </c>
      <c r="I14" s="11">
        <v>10.06</v>
      </c>
      <c r="J14" s="11">
        <v>15.32</v>
      </c>
      <c r="K14" s="11">
        <v>10.92</v>
      </c>
      <c r="L14" s="53">
        <f t="shared" si="0"/>
        <v>64.44</v>
      </c>
      <c r="M14" s="54">
        <f t="shared" si="1"/>
        <v>15.32</v>
      </c>
      <c r="N14" s="54">
        <f t="shared" si="2"/>
        <v>49.12</v>
      </c>
      <c r="O14" s="54">
        <f t="shared" si="3"/>
        <v>17.15</v>
      </c>
      <c r="P14" s="54">
        <f t="shared" si="4"/>
        <v>9.89</v>
      </c>
      <c r="Q14" s="54"/>
      <c r="R14" s="54"/>
      <c r="S14" s="53">
        <v>0</v>
      </c>
      <c r="T14" s="54"/>
      <c r="U14" s="54">
        <f t="shared" si="5"/>
        <v>17.15</v>
      </c>
      <c r="V14" s="54">
        <f t="shared" si="6"/>
        <v>9.89</v>
      </c>
      <c r="W14" s="55">
        <f t="shared" si="7"/>
        <v>105.56117290192113</v>
      </c>
      <c r="X14" s="55">
        <f t="shared" si="8"/>
        <v>5.997793914881882</v>
      </c>
    </row>
    <row r="15" spans="1:24" ht="15" thickBot="1">
      <c r="A15" s="64"/>
      <c r="B15" t="s">
        <v>93</v>
      </c>
      <c r="C15" s="15"/>
      <c r="D15" s="11">
        <v>17.1</v>
      </c>
      <c r="E15" s="11">
        <v>9.74</v>
      </c>
      <c r="F15" s="11">
        <v>15.84</v>
      </c>
      <c r="G15" s="11">
        <v>10.34</v>
      </c>
      <c r="H15" s="11">
        <v>15.55</v>
      </c>
      <c r="I15" s="11">
        <v>9.89</v>
      </c>
      <c r="J15" s="11">
        <v>15.99</v>
      </c>
      <c r="K15" s="11">
        <v>10.08</v>
      </c>
      <c r="L15" s="53">
        <f t="shared" si="0"/>
        <v>64.47999999999999</v>
      </c>
      <c r="M15" s="54">
        <f t="shared" si="1"/>
        <v>15.55</v>
      </c>
      <c r="N15" s="54">
        <f t="shared" si="2"/>
        <v>48.92999999999999</v>
      </c>
      <c r="O15" s="54">
        <f t="shared" si="3"/>
        <v>17.1</v>
      </c>
      <c r="P15" s="54">
        <f t="shared" si="4"/>
        <v>9.74</v>
      </c>
      <c r="Q15" s="54"/>
      <c r="R15" s="54"/>
      <c r="S15" s="53">
        <v>0</v>
      </c>
      <c r="T15" s="54"/>
      <c r="U15" s="54">
        <f t="shared" si="5"/>
        <v>17.1</v>
      </c>
      <c r="V15" s="54">
        <f t="shared" si="6"/>
        <v>9.74</v>
      </c>
      <c r="W15" s="55">
        <f t="shared" si="7"/>
        <v>107.18685831622177</v>
      </c>
      <c r="X15" s="55">
        <f t="shared" si="8"/>
        <v>6.090162404330782</v>
      </c>
    </row>
    <row r="16" spans="1:24" ht="15" thickBot="1">
      <c r="A16" s="64"/>
      <c r="B16" t="s">
        <v>86</v>
      </c>
      <c r="C16" s="15"/>
      <c r="D16" s="11">
        <v>16.53</v>
      </c>
      <c r="E16" s="11">
        <v>9.62</v>
      </c>
      <c r="F16" s="11">
        <v>14.4</v>
      </c>
      <c r="G16" s="11">
        <v>10.18</v>
      </c>
      <c r="H16" s="11">
        <v>16.2</v>
      </c>
      <c r="I16" s="11">
        <v>10.08</v>
      </c>
      <c r="J16" s="11">
        <v>15.86</v>
      </c>
      <c r="K16" s="11">
        <v>9.91</v>
      </c>
      <c r="L16" s="53">
        <f t="shared" si="0"/>
        <v>62.989999999999995</v>
      </c>
      <c r="M16" s="54">
        <f t="shared" si="1"/>
        <v>14.4</v>
      </c>
      <c r="N16" s="54">
        <f t="shared" si="2"/>
        <v>48.589999999999996</v>
      </c>
      <c r="O16" s="54">
        <f t="shared" si="3"/>
        <v>16.53</v>
      </c>
      <c r="P16" s="54">
        <f t="shared" si="4"/>
        <v>9.62</v>
      </c>
      <c r="Q16" s="54"/>
      <c r="R16" s="54"/>
      <c r="S16" s="53">
        <v>0</v>
      </c>
      <c r="T16" s="54"/>
      <c r="U16" s="54">
        <f t="shared" si="5"/>
        <v>16.53</v>
      </c>
      <c r="V16" s="54">
        <f t="shared" si="6"/>
        <v>9.62</v>
      </c>
      <c r="W16" s="55">
        <f t="shared" si="7"/>
        <v>108.52390852390853</v>
      </c>
      <c r="X16" s="55">
        <f t="shared" si="8"/>
        <v>6.166131166131167</v>
      </c>
    </row>
    <row r="17" spans="1:24" ht="15" thickBot="1">
      <c r="A17" s="64"/>
      <c r="B17" t="s">
        <v>94</v>
      </c>
      <c r="C17" s="15"/>
      <c r="D17" s="11">
        <v>15.97</v>
      </c>
      <c r="E17" s="11">
        <v>9.98</v>
      </c>
      <c r="F17" s="11">
        <v>15.36</v>
      </c>
      <c r="G17" s="11">
        <v>10.31</v>
      </c>
      <c r="H17" s="11">
        <v>15.43</v>
      </c>
      <c r="I17" s="11">
        <v>9.71</v>
      </c>
      <c r="J17" s="11">
        <v>0</v>
      </c>
      <c r="K17" s="11">
        <v>0</v>
      </c>
      <c r="L17" s="53">
        <f t="shared" si="0"/>
        <v>46.76</v>
      </c>
      <c r="M17" s="54">
        <f t="shared" si="1"/>
        <v>0</v>
      </c>
      <c r="N17" s="54">
        <f t="shared" si="2"/>
        <v>46.76</v>
      </c>
      <c r="O17" s="54">
        <f t="shared" si="3"/>
        <v>15.97</v>
      </c>
      <c r="P17" s="54">
        <f t="shared" si="4"/>
        <v>0</v>
      </c>
      <c r="Q17" s="54"/>
      <c r="R17" s="54"/>
      <c r="S17" s="53">
        <v>0</v>
      </c>
      <c r="T17" s="54"/>
      <c r="U17" s="54">
        <f t="shared" si="5"/>
        <v>15.97</v>
      </c>
      <c r="V17" s="54">
        <f t="shared" si="6"/>
        <v>0</v>
      </c>
      <c r="W17" s="55">
        <f t="shared" si="7"/>
      </c>
      <c r="X17" s="55">
        <f t="shared" si="8"/>
      </c>
    </row>
    <row r="18" spans="1:24" ht="15" thickBot="1">
      <c r="A18" s="64"/>
      <c r="B18" t="s">
        <v>89</v>
      </c>
      <c r="C18" s="15"/>
      <c r="D18" s="11">
        <v>16.28</v>
      </c>
      <c r="E18" s="11">
        <v>9.77</v>
      </c>
      <c r="F18" s="11">
        <v>15.24</v>
      </c>
      <c r="G18" s="11">
        <v>9.63</v>
      </c>
      <c r="H18" s="11">
        <v>14.76</v>
      </c>
      <c r="I18" s="11">
        <v>10.15</v>
      </c>
      <c r="J18" s="11">
        <v>15.16</v>
      </c>
      <c r="K18" s="11">
        <v>9.84</v>
      </c>
      <c r="L18" s="53">
        <f t="shared" si="0"/>
        <v>61.44</v>
      </c>
      <c r="M18" s="54">
        <f t="shared" si="1"/>
        <v>14.76</v>
      </c>
      <c r="N18" s="54">
        <f t="shared" si="2"/>
        <v>46.68</v>
      </c>
      <c r="O18" s="54">
        <f t="shared" si="3"/>
        <v>16.28</v>
      </c>
      <c r="P18" s="54">
        <f t="shared" si="4"/>
        <v>9.63</v>
      </c>
      <c r="Q18" s="54"/>
      <c r="R18" s="54"/>
      <c r="S18" s="53">
        <v>0</v>
      </c>
      <c r="T18" s="54"/>
      <c r="U18" s="54">
        <f t="shared" si="5"/>
        <v>16.28</v>
      </c>
      <c r="V18" s="54">
        <f t="shared" si="6"/>
        <v>9.63</v>
      </c>
      <c r="W18" s="55">
        <f t="shared" si="7"/>
        <v>108.41121495327101</v>
      </c>
      <c r="X18" s="55">
        <f t="shared" si="8"/>
        <v>6.159728122344944</v>
      </c>
    </row>
    <row r="19" spans="1:24" ht="15" thickBot="1">
      <c r="A19" s="64"/>
      <c r="B19" t="s">
        <v>90</v>
      </c>
      <c r="C19" s="15"/>
      <c r="D19" s="11">
        <v>14.71</v>
      </c>
      <c r="E19" s="11">
        <v>9.99</v>
      </c>
      <c r="F19" s="11">
        <v>13.15</v>
      </c>
      <c r="G19" s="11">
        <v>10.21</v>
      </c>
      <c r="H19" s="11">
        <v>16.19</v>
      </c>
      <c r="I19" s="11">
        <v>9.73</v>
      </c>
      <c r="J19" s="11">
        <v>15.1</v>
      </c>
      <c r="K19" s="11">
        <v>10.4</v>
      </c>
      <c r="L19" s="53">
        <f t="shared" si="0"/>
        <v>59.15</v>
      </c>
      <c r="M19" s="54">
        <f t="shared" si="1"/>
        <v>13.15</v>
      </c>
      <c r="N19" s="54">
        <f t="shared" si="2"/>
        <v>46</v>
      </c>
      <c r="O19" s="54">
        <f t="shared" si="3"/>
        <v>16.19</v>
      </c>
      <c r="P19" s="54">
        <f t="shared" si="4"/>
        <v>9.73</v>
      </c>
      <c r="Q19" s="54"/>
      <c r="R19" s="54"/>
      <c r="S19" s="53">
        <v>0</v>
      </c>
      <c r="T19" s="54"/>
      <c r="U19" s="54">
        <f t="shared" si="5"/>
        <v>16.19</v>
      </c>
      <c r="V19" s="54">
        <f t="shared" si="6"/>
        <v>9.73</v>
      </c>
      <c r="W19" s="55">
        <f t="shared" si="7"/>
        <v>107.29701952723534</v>
      </c>
      <c r="X19" s="55">
        <f t="shared" si="8"/>
        <v>6.096421564047463</v>
      </c>
    </row>
    <row r="20" spans="1:24" ht="15" thickBot="1">
      <c r="A20" s="64"/>
      <c r="B20" t="s">
        <v>85</v>
      </c>
      <c r="C20" s="15"/>
      <c r="D20" s="11">
        <v>15.32</v>
      </c>
      <c r="E20" s="11">
        <v>10.23</v>
      </c>
      <c r="F20" s="11">
        <v>13.93</v>
      </c>
      <c r="G20" s="11">
        <v>11.18</v>
      </c>
      <c r="H20" s="11">
        <v>14.57</v>
      </c>
      <c r="I20" s="11">
        <v>10.26</v>
      </c>
      <c r="J20" s="11">
        <v>15.85</v>
      </c>
      <c r="K20" s="11">
        <v>9.83</v>
      </c>
      <c r="L20" s="53">
        <f t="shared" si="0"/>
        <v>59.67</v>
      </c>
      <c r="M20" s="54">
        <f t="shared" si="1"/>
        <v>13.93</v>
      </c>
      <c r="N20" s="54">
        <f t="shared" si="2"/>
        <v>45.74</v>
      </c>
      <c r="O20" s="54">
        <f t="shared" si="3"/>
        <v>15.85</v>
      </c>
      <c r="P20" s="54">
        <f t="shared" si="4"/>
        <v>9.83</v>
      </c>
      <c r="Q20" s="54"/>
      <c r="R20" s="54"/>
      <c r="S20" s="53">
        <v>0</v>
      </c>
      <c r="T20" s="54"/>
      <c r="U20" s="54">
        <f t="shared" si="5"/>
        <v>15.85</v>
      </c>
      <c r="V20" s="54">
        <f t="shared" si="6"/>
        <v>9.83</v>
      </c>
      <c r="W20" s="55">
        <f t="shared" si="7"/>
        <v>106.20549338758902</v>
      </c>
      <c r="X20" s="55">
        <f t="shared" si="8"/>
        <v>6.03440303338574</v>
      </c>
    </row>
    <row r="21" spans="1:24" ht="15" thickBot="1">
      <c r="A21" s="64"/>
      <c r="B21" t="s">
        <v>83</v>
      </c>
      <c r="C21" s="15"/>
      <c r="D21" s="11">
        <v>15.15</v>
      </c>
      <c r="E21" s="11">
        <v>9.98</v>
      </c>
      <c r="F21" s="11">
        <v>13.86</v>
      </c>
      <c r="G21" s="11">
        <v>13.75</v>
      </c>
      <c r="H21" s="11">
        <v>13.25</v>
      </c>
      <c r="I21" s="11">
        <v>10.18</v>
      </c>
      <c r="J21" s="11">
        <v>15.72</v>
      </c>
      <c r="K21" s="11">
        <v>10.31</v>
      </c>
      <c r="L21" s="53">
        <f t="shared" si="0"/>
        <v>57.98</v>
      </c>
      <c r="M21" s="54">
        <f t="shared" si="1"/>
        <v>13.25</v>
      </c>
      <c r="N21" s="54">
        <f t="shared" si="2"/>
        <v>44.73</v>
      </c>
      <c r="O21" s="54">
        <f t="shared" si="3"/>
        <v>15.72</v>
      </c>
      <c r="P21" s="54">
        <f t="shared" si="4"/>
        <v>9.98</v>
      </c>
      <c r="Q21" s="54"/>
      <c r="R21" s="54"/>
      <c r="S21" s="53">
        <v>0</v>
      </c>
      <c r="T21" s="54"/>
      <c r="U21" s="54">
        <f t="shared" si="5"/>
        <v>15.72</v>
      </c>
      <c r="V21" s="54">
        <f t="shared" si="6"/>
        <v>9.98</v>
      </c>
      <c r="W21" s="55">
        <f t="shared" si="7"/>
        <v>104.60921843687376</v>
      </c>
      <c r="X21" s="55">
        <f t="shared" si="8"/>
        <v>5.94370559300419</v>
      </c>
    </row>
    <row r="22" spans="1:24" ht="15" thickBot="1">
      <c r="A22" s="64"/>
      <c r="B22" t="s">
        <v>91</v>
      </c>
      <c r="C22" s="15"/>
      <c r="D22" s="11">
        <v>14.94</v>
      </c>
      <c r="E22" s="11">
        <v>10.42</v>
      </c>
      <c r="F22" s="11">
        <v>13.87</v>
      </c>
      <c r="G22" s="11">
        <v>11.04</v>
      </c>
      <c r="H22" s="11">
        <v>13.84</v>
      </c>
      <c r="I22" s="11">
        <v>10.84</v>
      </c>
      <c r="J22" s="11">
        <v>14.2</v>
      </c>
      <c r="K22" s="11">
        <v>10.53</v>
      </c>
      <c r="L22" s="53">
        <f t="shared" si="0"/>
        <v>56.849999999999994</v>
      </c>
      <c r="M22" s="54">
        <f t="shared" si="1"/>
        <v>13.84</v>
      </c>
      <c r="N22" s="54">
        <f t="shared" si="2"/>
        <v>43.00999999999999</v>
      </c>
      <c r="O22" s="54">
        <f t="shared" si="3"/>
        <v>14.94</v>
      </c>
      <c r="P22" s="54">
        <f t="shared" si="4"/>
        <v>10.42</v>
      </c>
      <c r="Q22" s="54"/>
      <c r="R22" s="54"/>
      <c r="S22" s="53">
        <v>0</v>
      </c>
      <c r="T22" s="54"/>
      <c r="U22" s="54">
        <f t="shared" si="5"/>
        <v>14.94</v>
      </c>
      <c r="V22" s="54">
        <f t="shared" si="6"/>
        <v>10.42</v>
      </c>
      <c r="W22" s="55">
        <f t="shared" si="7"/>
        <v>100.1919385796545</v>
      </c>
      <c r="X22" s="55">
        <f t="shared" si="8"/>
        <v>5.692723782934915</v>
      </c>
    </row>
    <row r="23" spans="1:24" ht="15" thickBot="1">
      <c r="A23" s="64"/>
      <c r="B23" t="s">
        <v>80</v>
      </c>
      <c r="C23" s="15"/>
      <c r="D23" s="11">
        <v>0</v>
      </c>
      <c r="E23" s="11">
        <v>0</v>
      </c>
      <c r="F23" s="11">
        <v>13.13</v>
      </c>
      <c r="G23" s="11">
        <v>11.11</v>
      </c>
      <c r="H23" s="11">
        <v>14.24</v>
      </c>
      <c r="I23" s="11">
        <v>10.57</v>
      </c>
      <c r="J23" s="11">
        <v>15.54</v>
      </c>
      <c r="K23" s="11">
        <v>9.79</v>
      </c>
      <c r="L23" s="53">
        <f t="shared" si="0"/>
        <v>42.91</v>
      </c>
      <c r="M23" s="54">
        <f t="shared" si="1"/>
        <v>0</v>
      </c>
      <c r="N23" s="54">
        <f t="shared" si="2"/>
        <v>42.91</v>
      </c>
      <c r="O23" s="54">
        <f t="shared" si="3"/>
        <v>15.54</v>
      </c>
      <c r="P23" s="54">
        <f t="shared" si="4"/>
        <v>0</v>
      </c>
      <c r="Q23" s="54"/>
      <c r="R23" s="54"/>
      <c r="S23" s="53">
        <v>0</v>
      </c>
      <c r="T23" s="54"/>
      <c r="U23" s="54">
        <f t="shared" si="5"/>
        <v>15.54</v>
      </c>
      <c r="V23" s="54">
        <f t="shared" si="6"/>
        <v>0</v>
      </c>
      <c r="W23" s="55">
        <f t="shared" si="7"/>
      </c>
      <c r="X23" s="55">
        <f t="shared" si="8"/>
      </c>
    </row>
    <row r="24" spans="1:24" ht="15">
      <c r="A24" s="64"/>
      <c r="B24" t="s">
        <v>79</v>
      </c>
      <c r="C24" s="15"/>
      <c r="D24" s="11">
        <v>13.99</v>
      </c>
      <c r="E24" s="11">
        <v>10.39</v>
      </c>
      <c r="F24" s="11">
        <v>13.34</v>
      </c>
      <c r="G24" s="11">
        <v>10.51</v>
      </c>
      <c r="H24" s="11">
        <v>0</v>
      </c>
      <c r="I24" s="11">
        <v>0</v>
      </c>
      <c r="J24" s="11">
        <v>13.56</v>
      </c>
      <c r="K24" s="11">
        <v>10.18</v>
      </c>
      <c r="L24" s="53">
        <f t="shared" si="0"/>
        <v>40.89</v>
      </c>
      <c r="M24" s="54">
        <f t="shared" si="1"/>
        <v>0</v>
      </c>
      <c r="N24" s="54">
        <f t="shared" si="2"/>
        <v>40.89</v>
      </c>
      <c r="O24" s="54">
        <f t="shared" si="3"/>
        <v>13.99</v>
      </c>
      <c r="P24" s="54">
        <f t="shared" si="4"/>
        <v>0</v>
      </c>
      <c r="Q24" s="54"/>
      <c r="R24" s="54"/>
      <c r="S24" s="53">
        <v>0</v>
      </c>
      <c r="T24" s="54"/>
      <c r="U24" s="54">
        <f t="shared" si="5"/>
        <v>13.99</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6" t="s">
        <v>28</v>
      </c>
      <c r="E1" s="136"/>
      <c r="F1" s="31"/>
      <c r="G1" s="136" t="s">
        <v>29</v>
      </c>
      <c r="H1" s="13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37"/>
      <c r="D5" s="138"/>
      <c r="E5" s="139"/>
      <c r="G5" s="140"/>
      <c r="H5" s="138"/>
      <c r="I5" s="139"/>
      <c r="K5" s="133"/>
      <c r="L5" s="134"/>
      <c r="M5" s="135"/>
      <c r="O5" s="147"/>
      <c r="P5" s="148"/>
      <c r="Q5" s="14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73</v>
      </c>
      <c r="D7" s="11">
        <v>0</v>
      </c>
      <c r="E7" s="11">
        <v>0</v>
      </c>
      <c r="F7" s="13"/>
      <c r="G7" t="s">
        <v>64</v>
      </c>
      <c r="H7" s="11">
        <v>0</v>
      </c>
      <c r="I7" s="11">
        <v>0</v>
      </c>
      <c r="J7" s="22"/>
      <c r="K7" t="s">
        <v>62</v>
      </c>
      <c r="L7" s="11">
        <v>0</v>
      </c>
      <c r="M7" s="11">
        <v>0</v>
      </c>
      <c r="N7" s="22"/>
      <c r="O7" t="s">
        <v>61</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61</v>
      </c>
      <c r="D8" s="11">
        <v>0</v>
      </c>
      <c r="E8" s="11">
        <v>0</v>
      </c>
      <c r="F8" s="13"/>
      <c r="G8" t="s">
        <v>73</v>
      </c>
      <c r="H8" s="11">
        <v>0</v>
      </c>
      <c r="I8" s="11">
        <v>0</v>
      </c>
      <c r="J8" s="22"/>
      <c r="K8" t="s">
        <v>64</v>
      </c>
      <c r="L8" s="11">
        <v>0</v>
      </c>
      <c r="M8" s="11">
        <v>0</v>
      </c>
      <c r="N8" s="22"/>
      <c r="O8" t="s">
        <v>62</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72</v>
      </c>
      <c r="D9" s="11">
        <v>0</v>
      </c>
      <c r="E9" s="11">
        <v>0</v>
      </c>
      <c r="F9" s="13"/>
      <c r="G9" t="s">
        <v>70</v>
      </c>
      <c r="H9" s="11">
        <v>0</v>
      </c>
      <c r="I9" s="11">
        <v>0</v>
      </c>
      <c r="J9" s="22"/>
      <c r="K9" t="s">
        <v>66</v>
      </c>
      <c r="L9" s="11">
        <v>0</v>
      </c>
      <c r="M9" s="11">
        <v>0</v>
      </c>
      <c r="N9" s="22"/>
      <c r="O9" t="s">
        <v>67</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67</v>
      </c>
      <c r="D10" s="11">
        <v>0</v>
      </c>
      <c r="E10" s="11">
        <v>0</v>
      </c>
      <c r="F10" s="13"/>
      <c r="G10" t="s">
        <v>72</v>
      </c>
      <c r="H10" s="11">
        <v>0</v>
      </c>
      <c r="I10" s="11">
        <v>0</v>
      </c>
      <c r="J10" s="22"/>
      <c r="K10" t="s">
        <v>70</v>
      </c>
      <c r="L10" s="11">
        <v>0</v>
      </c>
      <c r="M10" s="11">
        <v>0</v>
      </c>
      <c r="N10" s="22"/>
      <c r="O10" t="s">
        <v>66</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69</v>
      </c>
      <c r="D11" s="11">
        <v>0</v>
      </c>
      <c r="E11" s="11">
        <v>0</v>
      </c>
      <c r="F11" s="13"/>
      <c r="G11" t="s">
        <v>63</v>
      </c>
      <c r="H11" s="11">
        <v>0</v>
      </c>
      <c r="I11" s="11">
        <v>0</v>
      </c>
      <c r="J11" s="22"/>
      <c r="K11" t="s">
        <v>71</v>
      </c>
      <c r="L11" s="11">
        <v>0</v>
      </c>
      <c r="M11" s="11">
        <v>0</v>
      </c>
      <c r="N11" s="22"/>
      <c r="O11" t="s">
        <v>59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59</v>
      </c>
      <c r="D12" s="11">
        <v>0</v>
      </c>
      <c r="E12" s="11">
        <v>0</v>
      </c>
      <c r="F12" s="13"/>
      <c r="G12" t="s">
        <v>69</v>
      </c>
      <c r="H12" s="11">
        <v>0</v>
      </c>
      <c r="I12" s="11">
        <v>0</v>
      </c>
      <c r="J12" s="22"/>
      <c r="K12" t="s">
        <v>63</v>
      </c>
      <c r="L12" s="11">
        <v>0</v>
      </c>
      <c r="M12" s="11">
        <v>0</v>
      </c>
      <c r="N12" s="22"/>
      <c r="O12" t="s">
        <v>71</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68</v>
      </c>
      <c r="D13" s="11">
        <v>0</v>
      </c>
      <c r="E13" s="11">
        <v>0</v>
      </c>
      <c r="F13" s="13"/>
      <c r="G13" t="s">
        <v>74</v>
      </c>
      <c r="H13" s="11">
        <v>0</v>
      </c>
      <c r="I13" s="11">
        <v>0</v>
      </c>
      <c r="J13" s="22"/>
      <c r="K13" t="s">
        <v>65</v>
      </c>
      <c r="L13" s="11">
        <v>0</v>
      </c>
      <c r="M13" s="11">
        <v>0</v>
      </c>
      <c r="N13" s="22"/>
      <c r="O13" t="s">
        <v>60</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60</v>
      </c>
      <c r="D14" s="11">
        <v>0</v>
      </c>
      <c r="E14" s="11">
        <v>0</v>
      </c>
      <c r="F14" s="13"/>
      <c r="G14" t="s">
        <v>68</v>
      </c>
      <c r="H14" s="11">
        <v>0</v>
      </c>
      <c r="I14" s="11">
        <v>0</v>
      </c>
      <c r="J14" s="22"/>
      <c r="K14" t="s">
        <v>74</v>
      </c>
      <c r="L14" s="11">
        <v>0</v>
      </c>
      <c r="M14" s="11">
        <v>0</v>
      </c>
      <c r="N14" s="22"/>
      <c r="O14" t="s">
        <v>65</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62</v>
      </c>
      <c r="D15" s="11">
        <v>0</v>
      </c>
      <c r="E15" s="11">
        <v>0</v>
      </c>
      <c r="F15" s="13"/>
      <c r="G15" t="s">
        <v>67</v>
      </c>
      <c r="H15" s="11">
        <v>0</v>
      </c>
      <c r="I15" s="11">
        <v>0</v>
      </c>
      <c r="J15" s="22"/>
      <c r="K15" t="s">
        <v>73</v>
      </c>
      <c r="L15" s="11">
        <v>0</v>
      </c>
      <c r="M15" s="11">
        <v>0</v>
      </c>
      <c r="N15" s="22"/>
      <c r="O15" t="s">
        <v>70</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70</v>
      </c>
      <c r="D16" s="11">
        <v>0</v>
      </c>
      <c r="E16" s="11">
        <v>0</v>
      </c>
      <c r="F16" s="13"/>
      <c r="G16" t="s">
        <v>62</v>
      </c>
      <c r="H16" s="11">
        <v>0</v>
      </c>
      <c r="I16" s="11">
        <v>0</v>
      </c>
      <c r="J16" s="22"/>
      <c r="K16" t="s">
        <v>67</v>
      </c>
      <c r="L16" s="11">
        <v>0</v>
      </c>
      <c r="M16" s="11">
        <v>0</v>
      </c>
      <c r="N16" s="22"/>
      <c r="O16" t="s">
        <v>73</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t="s">
        <v>66</v>
      </c>
      <c r="D17" s="11">
        <v>0</v>
      </c>
      <c r="E17" s="11">
        <v>0</v>
      </c>
      <c r="F17" s="13"/>
      <c r="G17" t="s">
        <v>61</v>
      </c>
      <c r="H17" s="11">
        <v>0</v>
      </c>
      <c r="I17" s="11">
        <v>0</v>
      </c>
      <c r="J17" s="22"/>
      <c r="K17" t="s">
        <v>72</v>
      </c>
      <c r="L17" s="11">
        <v>0</v>
      </c>
      <c r="M17" s="11">
        <v>0</v>
      </c>
      <c r="N17" s="22"/>
      <c r="O17" t="s">
        <v>64</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t="s">
        <v>64</v>
      </c>
      <c r="D18" s="11">
        <v>0</v>
      </c>
      <c r="E18" s="11">
        <v>0</v>
      </c>
      <c r="F18" s="13"/>
      <c r="G18" t="s">
        <v>66</v>
      </c>
      <c r="H18" s="11">
        <v>0</v>
      </c>
      <c r="I18" s="11">
        <v>0</v>
      </c>
      <c r="J18" s="22"/>
      <c r="K18" t="s">
        <v>61</v>
      </c>
      <c r="L18" s="11">
        <v>0</v>
      </c>
      <c r="M18" s="11">
        <v>0</v>
      </c>
      <c r="N18" s="22"/>
      <c r="O18" t="s">
        <v>72</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t="s">
        <v>71</v>
      </c>
      <c r="D19" s="11">
        <v>0</v>
      </c>
      <c r="E19" s="11">
        <v>0</v>
      </c>
      <c r="F19" s="13"/>
      <c r="G19" t="s">
        <v>60</v>
      </c>
      <c r="H19" s="11">
        <v>0</v>
      </c>
      <c r="I19" s="11">
        <v>0</v>
      </c>
      <c r="J19" s="22"/>
      <c r="K19" t="s">
        <v>69</v>
      </c>
      <c r="L19" s="11">
        <v>0</v>
      </c>
      <c r="M19" s="11">
        <v>0</v>
      </c>
      <c r="N19" s="22"/>
      <c r="O19" t="s">
        <v>74</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74</v>
      </c>
      <c r="D20" s="11">
        <v>0</v>
      </c>
      <c r="E20" s="11">
        <v>0</v>
      </c>
      <c r="F20" s="13"/>
      <c r="G20" t="s">
        <v>71</v>
      </c>
      <c r="H20" s="11">
        <v>0</v>
      </c>
      <c r="I20" s="11">
        <v>0</v>
      </c>
      <c r="J20" s="22"/>
      <c r="K20" t="s">
        <v>60</v>
      </c>
      <c r="L20" s="11">
        <v>0</v>
      </c>
      <c r="M20" s="11">
        <v>0</v>
      </c>
      <c r="N20" s="22"/>
      <c r="O20" t="s">
        <v>69</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65</v>
      </c>
      <c r="D21" s="11">
        <v>0</v>
      </c>
      <c r="E21" s="11">
        <v>0</v>
      </c>
      <c r="F21" s="13"/>
      <c r="G21" t="s">
        <v>59</v>
      </c>
      <c r="H21" s="11">
        <v>0</v>
      </c>
      <c r="I21" s="11">
        <v>0</v>
      </c>
      <c r="J21" s="22"/>
      <c r="K21" t="s">
        <v>68</v>
      </c>
      <c r="L21" s="11">
        <v>0</v>
      </c>
      <c r="M21" s="11">
        <v>0</v>
      </c>
      <c r="N21" s="22"/>
      <c r="O21" t="s">
        <v>63</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63</v>
      </c>
      <c r="D22" s="11">
        <v>0</v>
      </c>
      <c r="E22" s="11">
        <v>0</v>
      </c>
      <c r="F22" s="13"/>
      <c r="G22" t="s">
        <v>65</v>
      </c>
      <c r="H22" s="11">
        <v>0</v>
      </c>
      <c r="I22" s="11">
        <v>0</v>
      </c>
      <c r="J22" s="22"/>
      <c r="K22" t="s">
        <v>59</v>
      </c>
      <c r="L22" s="11">
        <v>0</v>
      </c>
      <c r="M22" s="11">
        <v>0</v>
      </c>
      <c r="N22" s="22"/>
      <c r="O22" t="s">
        <v>68</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2010-05-17T21:34:31Z</dcterms:modified>
  <cp:category/>
  <cp:version/>
  <cp:contentType/>
  <cp:contentStatus/>
</cp:coreProperties>
</file>