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0"/>
  </bookViews>
  <sheets>
    <sheet name=" 2010 month 02 PM results " sheetId="1" r:id="rId1"/>
  </sheets>
  <definedNames/>
  <calcPr fullCalcOnLoad="1"/>
</workbook>
</file>

<file path=xl/sharedStrings.xml><?xml version="1.0" encoding="utf-8"?>
<sst xmlns="http://schemas.openxmlformats.org/spreadsheetml/2006/main" count="100" uniqueCount="52">
  <si>
    <t>Pl</t>
  </si>
  <si>
    <t>tot1</t>
  </si>
  <si>
    <t>tot4</t>
  </si>
  <si>
    <t>Best
heat</t>
  </si>
  <si>
    <t>time</t>
  </si>
  <si>
    <t>LAPS</t>
  </si>
  <si>
    <t>LAPTIME</t>
  </si>
  <si>
    <t>laps</t>
  </si>
  <si>
    <t>Lap
Length</t>
  </si>
  <si>
    <t>MPH</t>
  </si>
  <si>
    <t>Driver</t>
  </si>
  <si>
    <t>SCORES</t>
  </si>
  <si>
    <t>best 3</t>
  </si>
  <si>
    <t>Total</t>
  </si>
  <si>
    <t>class</t>
  </si>
  <si>
    <t>FINAL</t>
  </si>
  <si>
    <t>TIME</t>
  </si>
  <si>
    <t>best heat</t>
  </si>
  <si>
    <t>best of the day</t>
  </si>
  <si>
    <t>most in one race</t>
  </si>
  <si>
    <t>drop</t>
  </si>
  <si>
    <t>best</t>
  </si>
  <si>
    <t>AV SPEED</t>
  </si>
  <si>
    <t>white</t>
  </si>
  <si>
    <t>lane</t>
  </si>
  <si>
    <t>A-Z</t>
  </si>
  <si>
    <t>o</t>
  </si>
  <si>
    <t>Martin Hill</t>
  </si>
  <si>
    <t>Pro Modified</t>
  </si>
  <si>
    <t>Marc Townsend</t>
  </si>
  <si>
    <t>Clive Harland</t>
  </si>
  <si>
    <t>Robin Cornwall</t>
  </si>
  <si>
    <t>Roy Masters</t>
  </si>
  <si>
    <t>Nascar</t>
  </si>
  <si>
    <t>Andy Player</t>
  </si>
  <si>
    <t>Steve Stacey</t>
  </si>
  <si>
    <t>Daniel Stacey</t>
  </si>
  <si>
    <t>Deane walpole</t>
  </si>
  <si>
    <t>Tony Molloy</t>
  </si>
  <si>
    <t>John Molloy</t>
  </si>
  <si>
    <t>Dave Rouse</t>
  </si>
  <si>
    <t>Modified</t>
  </si>
  <si>
    <t>Tony Stacey</t>
  </si>
  <si>
    <t>John Chell</t>
  </si>
  <si>
    <t>John Ovens</t>
  </si>
  <si>
    <t>Julian Allard</t>
  </si>
  <si>
    <t>David Hannington</t>
  </si>
  <si>
    <t>Q</t>
  </si>
  <si>
    <t>GRID</t>
  </si>
  <si>
    <t>A</t>
  </si>
  <si>
    <t>B</t>
  </si>
  <si>
    <t>IPS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</si>
</sst>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  <numFmt numFmtId="176" formatCode="0.000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4"/>
      <name val="Arial"/>
      <family val="0"/>
    </font>
    <font>
      <sz val="24"/>
      <color indexed="8"/>
      <name val="Arial"/>
      <family val="0"/>
    </font>
    <font>
      <sz val="20"/>
      <color indexed="8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b/>
      <sz val="6"/>
      <color indexed="17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9"/>
      <color indexed="8"/>
      <name val="Corbel"/>
      <family val="2"/>
    </font>
    <font>
      <sz val="11"/>
      <color indexed="8"/>
      <name val="Corbel"/>
      <family val="2"/>
    </font>
    <font>
      <sz val="11"/>
      <name val="Corbel"/>
      <family val="2"/>
    </font>
    <font>
      <b/>
      <sz val="14"/>
      <name val="Corbel"/>
      <family val="2"/>
    </font>
    <font>
      <b/>
      <sz val="14"/>
      <color indexed="8"/>
      <name val="Corbel"/>
      <family val="2"/>
    </font>
    <font>
      <sz val="9"/>
      <name val="Corbel"/>
      <family val="2"/>
    </font>
    <font>
      <sz val="11"/>
      <color indexed="10"/>
      <name val="Corbel"/>
      <family val="2"/>
    </font>
    <font>
      <b/>
      <sz val="11"/>
      <color indexed="10"/>
      <name val="Corbel"/>
      <family val="2"/>
    </font>
    <font>
      <b/>
      <sz val="11"/>
      <color indexed="61"/>
      <name val="Corbel"/>
      <family val="2"/>
    </font>
    <font>
      <b/>
      <sz val="11"/>
      <name val="Corbel"/>
      <family val="2"/>
    </font>
    <font>
      <b/>
      <sz val="11"/>
      <color indexed="8"/>
      <name val="Corbel"/>
      <family val="2"/>
    </font>
    <font>
      <b/>
      <sz val="11"/>
      <color indexed="17"/>
      <name val="Corbel"/>
      <family val="2"/>
    </font>
    <font>
      <b/>
      <sz val="11"/>
      <color indexed="9"/>
      <name val="Corbel"/>
      <family val="2"/>
    </font>
    <font>
      <sz val="8"/>
      <color indexed="8"/>
      <name val="Corbel"/>
      <family val="2"/>
    </font>
    <font>
      <sz val="7.5"/>
      <color indexed="8"/>
      <name val="Corbel"/>
      <family val="2"/>
    </font>
    <font>
      <sz val="8"/>
      <name val="Corbe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thin"/>
      <top style="thin"/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>
        <color indexed="63"/>
      </right>
      <top style="double">
        <color indexed="37"/>
      </top>
      <bottom style="thin"/>
    </border>
    <border>
      <left>
        <color indexed="63"/>
      </left>
      <right style="thin"/>
      <top style="double">
        <color indexed="37"/>
      </top>
      <bottom style="thin"/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 style="double">
        <color indexed="10"/>
      </left>
      <right style="thin"/>
      <top style="medium"/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medium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>
        <color indexed="63"/>
      </left>
      <right style="double">
        <color indexed="10"/>
      </right>
      <top style="thin"/>
      <bottom style="double">
        <color indexed="10"/>
      </bottom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 style="medium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double">
        <color indexed="10"/>
      </right>
      <top style="thin"/>
      <bottom style="double">
        <color indexed="10"/>
      </bottom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0" xfId="0" applyBorder="1" applyAlignment="1">
      <alignment/>
    </xf>
    <xf numFmtId="0" fontId="8" fillId="3" borderId="18" xfId="0" applyFont="1" applyFill="1" applyBorder="1" applyAlignment="1" applyProtection="1">
      <alignment horizontal="center"/>
      <protection locked="0"/>
    </xf>
    <xf numFmtId="0" fontId="0" fillId="2" borderId="19" xfId="0" applyFill="1" applyBorder="1" applyAlignment="1">
      <alignment/>
    </xf>
    <xf numFmtId="0" fontId="4" fillId="3" borderId="20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/>
      <protection locked="0"/>
    </xf>
    <xf numFmtId="0" fontId="7" fillId="3" borderId="2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/>
      <protection locked="0"/>
    </xf>
    <xf numFmtId="2" fontId="12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>
      <alignment/>
    </xf>
    <xf numFmtId="2" fontId="13" fillId="2" borderId="0" xfId="0" applyNumberFormat="1" applyFont="1" applyFill="1" applyBorder="1" applyAlignment="1">
      <alignment/>
    </xf>
    <xf numFmtId="173" fontId="13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2" fontId="13" fillId="2" borderId="0" xfId="0" applyNumberFormat="1" applyFont="1" applyBorder="1" applyAlignment="1">
      <alignment/>
    </xf>
    <xf numFmtId="2" fontId="12" fillId="3" borderId="18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73" fontId="13" fillId="2" borderId="21" xfId="0" applyNumberFormat="1" applyFont="1" applyFill="1" applyBorder="1" applyAlignment="1">
      <alignment horizontal="center"/>
    </xf>
    <xf numFmtId="0" fontId="14" fillId="3" borderId="0" xfId="0" applyFont="1" applyFill="1" applyBorder="1" applyAlignment="1" applyProtection="1">
      <alignment/>
      <protection locked="0"/>
    </xf>
    <xf numFmtId="172" fontId="13" fillId="2" borderId="0" xfId="0" applyNumberFormat="1" applyFont="1" applyFill="1" applyBorder="1" applyAlignment="1">
      <alignment/>
    </xf>
    <xf numFmtId="0" fontId="0" fillId="3" borderId="22" xfId="0" applyFont="1" applyFill="1" applyBorder="1" applyAlignment="1" applyProtection="1">
      <alignment horizontal="center"/>
      <protection locked="0"/>
    </xf>
    <xf numFmtId="0" fontId="0" fillId="2" borderId="2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4" xfId="0" applyFill="1" applyBorder="1" applyAlignment="1">
      <alignment/>
    </xf>
    <xf numFmtId="0" fontId="6" fillId="3" borderId="18" xfId="0" applyFont="1" applyFill="1" applyBorder="1" applyAlignment="1" applyProtection="1">
      <alignment/>
      <protection locked="0"/>
    </xf>
    <xf numFmtId="0" fontId="0" fillId="2" borderId="25" xfId="0" applyFill="1" applyBorder="1" applyAlignment="1">
      <alignment/>
    </xf>
    <xf numFmtId="0" fontId="15" fillId="3" borderId="0" xfId="0" applyFont="1" applyFill="1" applyBorder="1" applyAlignment="1" applyProtection="1">
      <alignment/>
      <protection locked="0"/>
    </xf>
    <xf numFmtId="0" fontId="16" fillId="3" borderId="0" xfId="0" applyFont="1" applyFill="1" applyBorder="1" applyAlignment="1" applyProtection="1">
      <alignment horizontal="center"/>
      <protection locked="0"/>
    </xf>
    <xf numFmtId="2" fontId="15" fillId="3" borderId="0" xfId="0" applyNumberFormat="1" applyFont="1" applyFill="1" applyBorder="1" applyAlignment="1" applyProtection="1">
      <alignment horizontal="center"/>
      <protection locked="0"/>
    </xf>
    <xf numFmtId="2" fontId="17" fillId="3" borderId="0" xfId="0" applyNumberFormat="1" applyFont="1" applyFill="1" applyBorder="1" applyAlignment="1" applyProtection="1">
      <alignment horizontal="center"/>
      <protection locked="0"/>
    </xf>
    <xf numFmtId="2" fontId="18" fillId="3" borderId="0" xfId="0" applyNumberFormat="1" applyFont="1" applyFill="1" applyBorder="1" applyAlignment="1" applyProtection="1">
      <alignment horizontal="center"/>
      <protection locked="0"/>
    </xf>
    <xf numFmtId="0" fontId="9" fillId="3" borderId="26" xfId="0" applyFont="1" applyFill="1" applyBorder="1" applyAlignment="1">
      <alignment/>
    </xf>
    <xf numFmtId="0" fontId="11" fillId="3" borderId="27" xfId="0" applyFont="1" applyFill="1" applyBorder="1" applyAlignment="1">
      <alignment horizontal="center"/>
    </xf>
    <xf numFmtId="0" fontId="9" fillId="3" borderId="27" xfId="0" applyFont="1" applyFill="1" applyBorder="1" applyAlignment="1">
      <alignment/>
    </xf>
    <xf numFmtId="0" fontId="8" fillId="3" borderId="27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right"/>
    </xf>
    <xf numFmtId="0" fontId="19" fillId="3" borderId="0" xfId="0" applyFont="1" applyFill="1" applyBorder="1" applyAlignment="1" applyProtection="1">
      <alignment horizontal="center"/>
      <protection locked="0"/>
    </xf>
    <xf numFmtId="0" fontId="20" fillId="3" borderId="28" xfId="0" applyFont="1" applyFill="1" applyBorder="1" applyAlignment="1">
      <alignment horizontal="left"/>
    </xf>
    <xf numFmtId="0" fontId="9" fillId="4" borderId="29" xfId="0" applyFont="1" applyFill="1" applyBorder="1" applyAlignment="1">
      <alignment/>
    </xf>
    <xf numFmtId="0" fontId="9" fillId="4" borderId="30" xfId="0" applyFont="1" applyFill="1" applyBorder="1" applyAlignment="1">
      <alignment/>
    </xf>
    <xf numFmtId="0" fontId="9" fillId="5" borderId="31" xfId="0" applyFont="1" applyFill="1" applyBorder="1" applyAlignment="1">
      <alignment/>
    </xf>
    <xf numFmtId="0" fontId="9" fillId="5" borderId="32" xfId="0" applyFont="1" applyFill="1" applyBorder="1" applyAlignment="1">
      <alignment/>
    </xf>
    <xf numFmtId="0" fontId="9" fillId="6" borderId="31" xfId="0" applyFont="1" applyFill="1" applyBorder="1" applyAlignment="1">
      <alignment/>
    </xf>
    <xf numFmtId="0" fontId="9" fillId="6" borderId="32" xfId="0" applyFont="1" applyFill="1" applyBorder="1" applyAlignment="1">
      <alignment/>
    </xf>
    <xf numFmtId="0" fontId="21" fillId="2" borderId="31" xfId="0" applyFont="1" applyFill="1" applyBorder="1" applyAlignment="1">
      <alignment horizontal="right"/>
    </xf>
    <xf numFmtId="0" fontId="21" fillId="2" borderId="32" xfId="0" applyFont="1" applyFill="1" applyBorder="1" applyAlignment="1">
      <alignment/>
    </xf>
    <xf numFmtId="2" fontId="4" fillId="3" borderId="0" xfId="0" applyNumberFormat="1" applyFont="1" applyFill="1" applyBorder="1" applyAlignment="1" applyProtection="1">
      <alignment horizontal="center"/>
      <protection locked="0"/>
    </xf>
    <xf numFmtId="2" fontId="4" fillId="3" borderId="0" xfId="0" applyNumberFormat="1" applyFont="1" applyFill="1" applyBorder="1" applyAlignment="1">
      <alignment/>
    </xf>
    <xf numFmtId="0" fontId="22" fillId="3" borderId="27" xfId="0" applyFont="1" applyFill="1" applyBorder="1" applyAlignment="1">
      <alignment horizontal="center"/>
    </xf>
    <xf numFmtId="0" fontId="23" fillId="3" borderId="18" xfId="0" applyFont="1" applyFill="1" applyBorder="1" applyAlignment="1" applyProtection="1">
      <alignment horizontal="left"/>
      <protection locked="0"/>
    </xf>
    <xf numFmtId="2" fontId="12" fillId="3" borderId="18" xfId="0" applyNumberFormat="1" applyFont="1" applyFill="1" applyBorder="1" applyAlignment="1">
      <alignment horizontal="center"/>
    </xf>
    <xf numFmtId="172" fontId="13" fillId="2" borderId="18" xfId="0" applyNumberFormat="1" applyFont="1" applyFill="1" applyBorder="1" applyAlignment="1">
      <alignment horizontal="center"/>
    </xf>
    <xf numFmtId="2" fontId="18" fillId="3" borderId="0" xfId="0" applyNumberFormat="1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173" fontId="0" fillId="2" borderId="0" xfId="0" applyNumberFormat="1" applyFont="1" applyFill="1" applyBorder="1" applyAlignment="1">
      <alignment horizontal="center"/>
    </xf>
    <xf numFmtId="2" fontId="25" fillId="3" borderId="2" xfId="0" applyNumberFormat="1" applyFont="1" applyFill="1" applyBorder="1" applyAlignment="1">
      <alignment horizontal="center"/>
    </xf>
    <xf numFmtId="172" fontId="26" fillId="2" borderId="2" xfId="0" applyNumberFormat="1" applyFont="1" applyFill="1" applyBorder="1" applyAlignment="1">
      <alignment horizontal="center"/>
    </xf>
    <xf numFmtId="2" fontId="25" fillId="3" borderId="3" xfId="0" applyNumberFormat="1" applyFont="1" applyFill="1" applyBorder="1" applyAlignment="1" applyProtection="1">
      <alignment horizontal="center"/>
      <protection locked="0"/>
    </xf>
    <xf numFmtId="2" fontId="25" fillId="3" borderId="3" xfId="0" applyNumberFormat="1" applyFont="1" applyFill="1" applyBorder="1" applyAlignment="1">
      <alignment horizontal="center"/>
    </xf>
    <xf numFmtId="172" fontId="26" fillId="2" borderId="3" xfId="0" applyNumberFormat="1" applyFont="1" applyFill="1" applyBorder="1" applyAlignment="1">
      <alignment horizontal="center"/>
    </xf>
    <xf numFmtId="0" fontId="25" fillId="3" borderId="2" xfId="0" applyFont="1" applyFill="1" applyBorder="1" applyAlignment="1" applyProtection="1">
      <alignment/>
      <protection locked="0"/>
    </xf>
    <xf numFmtId="0" fontId="25" fillId="3" borderId="3" xfId="0" applyFont="1" applyFill="1" applyBorder="1" applyAlignment="1" applyProtection="1">
      <alignment/>
      <protection locked="0"/>
    </xf>
    <xf numFmtId="0" fontId="27" fillId="3" borderId="2" xfId="0" applyFont="1" applyFill="1" applyBorder="1" applyAlignment="1" applyProtection="1">
      <alignment horizontal="left"/>
      <protection locked="0"/>
    </xf>
    <xf numFmtId="0" fontId="27" fillId="3" borderId="3" xfId="0" applyFont="1" applyFill="1" applyBorder="1" applyAlignment="1" applyProtection="1">
      <alignment horizontal="left"/>
      <protection locked="0"/>
    </xf>
    <xf numFmtId="0" fontId="28" fillId="3" borderId="3" xfId="0" applyFont="1" applyFill="1" applyBorder="1" applyAlignment="1" applyProtection="1">
      <alignment horizontal="left"/>
      <protection locked="0"/>
    </xf>
    <xf numFmtId="0" fontId="29" fillId="3" borderId="2" xfId="0" applyFont="1" applyFill="1" applyBorder="1" applyAlignment="1" applyProtection="1">
      <alignment horizontal="center"/>
      <protection locked="0"/>
    </xf>
    <xf numFmtId="0" fontId="29" fillId="3" borderId="3" xfId="0" applyFont="1" applyFill="1" applyBorder="1" applyAlignment="1" applyProtection="1">
      <alignment horizontal="center"/>
      <protection locked="0"/>
    </xf>
    <xf numFmtId="0" fontId="24" fillId="3" borderId="3" xfId="0" applyFont="1" applyFill="1" applyBorder="1" applyAlignment="1" applyProtection="1">
      <alignment horizontal="center"/>
      <protection locked="0"/>
    </xf>
    <xf numFmtId="0" fontId="25" fillId="3" borderId="3" xfId="0" applyNumberFormat="1" applyFont="1" applyFill="1" applyBorder="1" applyAlignment="1">
      <alignment horizontal="center"/>
    </xf>
    <xf numFmtId="0" fontId="31" fillId="3" borderId="2" xfId="0" applyNumberFormat="1" applyFont="1" applyFill="1" applyBorder="1" applyAlignment="1">
      <alignment horizontal="center"/>
    </xf>
    <xf numFmtId="0" fontId="31" fillId="3" borderId="3" xfId="0" applyNumberFormat="1" applyFont="1" applyFill="1" applyBorder="1" applyAlignment="1">
      <alignment horizontal="center"/>
    </xf>
    <xf numFmtId="2" fontId="31" fillId="3" borderId="3" xfId="0" applyNumberFormat="1" applyFont="1" applyFill="1" applyBorder="1" applyAlignment="1" applyProtection="1">
      <alignment horizontal="center"/>
      <protection locked="0"/>
    </xf>
    <xf numFmtId="2" fontId="32" fillId="3" borderId="3" xfId="0" applyNumberFormat="1" applyFont="1" applyFill="1" applyBorder="1" applyAlignment="1" applyProtection="1">
      <alignment horizontal="center"/>
      <protection locked="0"/>
    </xf>
    <xf numFmtId="2" fontId="26" fillId="3" borderId="3" xfId="0" applyNumberFormat="1" applyFont="1" applyFill="1" applyBorder="1" applyAlignment="1" applyProtection="1">
      <alignment horizontal="center"/>
      <protection locked="0"/>
    </xf>
    <xf numFmtId="2" fontId="32" fillId="7" borderId="2" xfId="0" applyNumberFormat="1" applyFont="1" applyFill="1" applyBorder="1" applyAlignment="1" applyProtection="1">
      <alignment horizontal="center"/>
      <protection locked="0"/>
    </xf>
    <xf numFmtId="2" fontId="25" fillId="7" borderId="2" xfId="0" applyNumberFormat="1" applyFont="1" applyFill="1" applyBorder="1" applyAlignment="1" applyProtection="1">
      <alignment horizontal="center"/>
      <protection locked="0"/>
    </xf>
    <xf numFmtId="2" fontId="31" fillId="7" borderId="2" xfId="0" applyNumberFormat="1" applyFont="1" applyFill="1" applyBorder="1" applyAlignment="1" applyProtection="1">
      <alignment horizontal="center"/>
      <protection locked="0"/>
    </xf>
    <xf numFmtId="0" fontId="7" fillId="3" borderId="33" xfId="0" applyFont="1" applyFill="1" applyBorder="1" applyAlignment="1" applyProtection="1">
      <alignment horizontal="center"/>
      <protection locked="0"/>
    </xf>
    <xf numFmtId="2" fontId="25" fillId="8" borderId="3" xfId="0" applyNumberFormat="1" applyFont="1" applyFill="1" applyBorder="1" applyAlignment="1">
      <alignment horizontal="center"/>
    </xf>
    <xf numFmtId="2" fontId="30" fillId="3" borderId="3" xfId="0" applyNumberFormat="1" applyFont="1" applyFill="1" applyBorder="1" applyAlignment="1">
      <alignment horizontal="center"/>
    </xf>
    <xf numFmtId="2" fontId="30" fillId="4" borderId="3" xfId="0" applyNumberFormat="1" applyFont="1" applyFill="1" applyBorder="1" applyAlignment="1">
      <alignment horizontal="center"/>
    </xf>
    <xf numFmtId="2" fontId="25" fillId="4" borderId="3" xfId="0" applyNumberFormat="1" applyFont="1" applyFill="1" applyBorder="1" applyAlignment="1">
      <alignment horizontal="center"/>
    </xf>
    <xf numFmtId="2" fontId="25" fillId="5" borderId="3" xfId="0" applyNumberFormat="1" applyFont="1" applyFill="1" applyBorder="1" applyAlignment="1">
      <alignment horizontal="center"/>
    </xf>
    <xf numFmtId="2" fontId="30" fillId="7" borderId="2" xfId="0" applyNumberFormat="1" applyFont="1" applyFill="1" applyBorder="1" applyAlignment="1">
      <alignment horizontal="center"/>
    </xf>
    <xf numFmtId="2" fontId="31" fillId="7" borderId="3" xfId="0" applyNumberFormat="1" applyFont="1" applyFill="1" applyBorder="1" applyAlignment="1" applyProtection="1">
      <alignment horizontal="center"/>
      <protection locked="0"/>
    </xf>
    <xf numFmtId="2" fontId="26" fillId="0" borderId="2" xfId="0" applyNumberFormat="1" applyFont="1" applyFill="1" applyBorder="1" applyAlignment="1" applyProtection="1">
      <alignment horizontal="center"/>
      <protection locked="0"/>
    </xf>
    <xf numFmtId="0" fontId="24" fillId="3" borderId="34" xfId="0" applyFont="1" applyFill="1" applyBorder="1" applyAlignment="1">
      <alignment horizontal="left"/>
    </xf>
    <xf numFmtId="0" fontId="29" fillId="3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1" xfId="0" applyFont="1" applyFill="1" applyBorder="1" applyAlignment="1">
      <alignment horizontal="left"/>
    </xf>
    <xf numFmtId="0" fontId="34" fillId="3" borderId="1" xfId="0" applyFont="1" applyFill="1" applyBorder="1" applyAlignment="1">
      <alignment horizontal="left"/>
    </xf>
    <xf numFmtId="0" fontId="34" fillId="5" borderId="1" xfId="0" applyFont="1" applyFill="1" applyBorder="1" applyAlignment="1">
      <alignment horizontal="center"/>
    </xf>
    <xf numFmtId="0" fontId="34" fillId="5" borderId="1" xfId="0" applyFont="1" applyFill="1" applyBorder="1" applyAlignment="1">
      <alignment horizontal="left"/>
    </xf>
    <xf numFmtId="0" fontId="35" fillId="2" borderId="1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center"/>
    </xf>
    <xf numFmtId="0" fontId="36" fillId="6" borderId="1" xfId="0" applyFont="1" applyFill="1" applyBorder="1" applyAlignment="1">
      <alignment horizontal="left"/>
    </xf>
    <xf numFmtId="0" fontId="24" fillId="3" borderId="1" xfId="0" applyFont="1" applyFill="1" applyBorder="1" applyAlignment="1">
      <alignment horizontal="center" wrapText="1"/>
    </xf>
    <xf numFmtId="0" fontId="37" fillId="3" borderId="1" xfId="0" applyFont="1" applyFill="1" applyBorder="1" applyAlignment="1">
      <alignment horizontal="center" wrapText="1"/>
    </xf>
    <xf numFmtId="0" fontId="38" fillId="3" borderId="1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left"/>
    </xf>
    <xf numFmtId="0" fontId="24" fillId="3" borderId="36" xfId="0" applyFont="1" applyFill="1" applyBorder="1" applyAlignment="1">
      <alignment horizontal="center"/>
    </xf>
    <xf numFmtId="173" fontId="26" fillId="2" borderId="37" xfId="0" applyNumberFormat="1" applyFont="1" applyFill="1" applyBorder="1" applyAlignment="1">
      <alignment horizontal="center"/>
    </xf>
    <xf numFmtId="173" fontId="26" fillId="2" borderId="38" xfId="0" applyNumberFormat="1" applyFont="1" applyFill="1" applyBorder="1" applyAlignment="1">
      <alignment horizontal="center"/>
    </xf>
    <xf numFmtId="173" fontId="13" fillId="2" borderId="39" xfId="0" applyNumberFormat="1" applyFont="1" applyFill="1" applyBorder="1" applyAlignment="1">
      <alignment horizontal="center"/>
    </xf>
    <xf numFmtId="0" fontId="24" fillId="3" borderId="40" xfId="0" applyFont="1" applyFill="1" applyBorder="1" applyAlignment="1">
      <alignment horizontal="center" wrapText="1"/>
    </xf>
    <xf numFmtId="174" fontId="26" fillId="2" borderId="41" xfId="0" applyNumberFormat="1" applyFont="1" applyFill="1" applyBorder="1" applyAlignment="1">
      <alignment horizontal="center"/>
    </xf>
    <xf numFmtId="174" fontId="26" fillId="2" borderId="42" xfId="0" applyNumberFormat="1" applyFont="1" applyFill="1" applyBorder="1" applyAlignment="1">
      <alignment horizontal="center"/>
    </xf>
    <xf numFmtId="172" fontId="26" fillId="2" borderId="42" xfId="0" applyNumberFormat="1" applyFont="1" applyFill="1" applyBorder="1" applyAlignment="1">
      <alignment horizontal="center"/>
    </xf>
    <xf numFmtId="172" fontId="13" fillId="2" borderId="4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AY63"/>
  <sheetViews>
    <sheetView showGridLines="0" tabSelected="1" zoomScale="79" zoomScaleNormal="79" workbookViewId="0" topLeftCell="A2">
      <selection activeCell="AG2" sqref="AG1:AG16384"/>
    </sheetView>
  </sheetViews>
  <sheetFormatPr defaultColWidth="9.140625" defaultRowHeight="12.75"/>
  <cols>
    <col min="1" max="1" width="1.7109375" style="12" customWidth="1"/>
    <col min="2" max="2" width="3.28125" style="6" customWidth="1"/>
    <col min="3" max="3" width="20.7109375" style="7" customWidth="1"/>
    <col min="4" max="4" width="11.140625" style="11" customWidth="1"/>
    <col min="5" max="5" width="3.00390625" style="9" hidden="1" customWidth="1"/>
    <col min="6" max="6" width="6.7109375" style="7" customWidth="1"/>
    <col min="7" max="7" width="6.7109375" style="8" customWidth="1"/>
    <col min="8" max="8" width="6.7109375" style="9" hidden="1" customWidth="1"/>
    <col min="9" max="9" width="6.7109375" style="7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7" customWidth="1"/>
    <col min="15" max="15" width="6.7109375" style="8" customWidth="1"/>
    <col min="16" max="16" width="6.7109375" style="9" hidden="1" customWidth="1"/>
    <col min="17" max="17" width="6.7109375" style="7" customWidth="1"/>
    <col min="18" max="18" width="6.7109375" style="8" customWidth="1"/>
    <col min="19" max="19" width="7.421875" style="9" hidden="1" customWidth="1"/>
    <col min="20" max="21" width="6.7109375" style="9" hidden="1" customWidth="1"/>
    <col min="22" max="22" width="8.140625" style="9" customWidth="1"/>
    <col min="23" max="23" width="5.8515625" style="9" customWidth="1"/>
    <col min="24" max="24" width="6.7109375" style="6" customWidth="1"/>
    <col min="25" max="25" width="6.7109375" style="7" customWidth="1"/>
    <col min="26" max="27" width="4.140625" style="9" customWidth="1"/>
    <col min="28" max="31" width="6.7109375" style="9" customWidth="1"/>
    <col min="32" max="32" width="6.7109375" style="12" customWidth="1"/>
    <col min="33" max="33" width="10.7109375" style="12" hidden="1" customWidth="1"/>
    <col min="34" max="34" width="10.7109375" style="12" customWidth="1"/>
    <col min="35" max="35" width="3.28125" style="49" customWidth="1"/>
    <col min="36" max="40" width="52.28125" style="4" customWidth="1"/>
    <col min="41" max="16384" width="8.8515625" style="4" customWidth="1"/>
  </cols>
  <sheetData>
    <row r="1" spans="1:35" s="2" customFormat="1" ht="42.75" customHeight="1" hidden="1" thickBot="1">
      <c r="A1" s="23"/>
      <c r="B1" s="14"/>
      <c r="C1" s="15"/>
      <c r="D1" s="22"/>
      <c r="E1" s="17"/>
      <c r="F1" s="15"/>
      <c r="G1" s="16"/>
      <c r="H1" s="17"/>
      <c r="I1" s="15"/>
      <c r="J1" s="16"/>
      <c r="K1" s="18"/>
      <c r="L1" s="19"/>
      <c r="M1" s="20"/>
      <c r="N1" s="15"/>
      <c r="O1" s="16"/>
      <c r="P1" s="17"/>
      <c r="Q1" s="15"/>
      <c r="R1" s="16"/>
      <c r="S1" s="21"/>
      <c r="T1" s="21"/>
      <c r="U1" s="21"/>
      <c r="V1" s="21"/>
      <c r="W1" s="21"/>
      <c r="X1" s="14"/>
      <c r="Y1" s="15"/>
      <c r="Z1" s="21"/>
      <c r="AA1" s="21"/>
      <c r="AB1" s="21"/>
      <c r="AC1" s="21"/>
      <c r="AD1" s="21"/>
      <c r="AE1" s="21"/>
      <c r="AF1" s="13"/>
      <c r="AG1" s="13"/>
      <c r="AH1" s="13"/>
      <c r="AI1" s="13"/>
    </row>
    <row r="2" spans="1:36" s="2" customFormat="1" ht="9.75" customHeight="1" thickBot="1">
      <c r="A2" s="1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3"/>
      <c r="AG2" s="13"/>
      <c r="AH2" s="13"/>
      <c r="AI2" s="13"/>
      <c r="AJ2" s="13"/>
    </row>
    <row r="3" spans="1:36" s="2" customFormat="1" ht="13.5" thickTop="1">
      <c r="A3" s="26"/>
      <c r="B3" s="59"/>
      <c r="C3" s="60"/>
      <c r="D3" s="60"/>
      <c r="E3" s="61"/>
      <c r="F3" s="67"/>
      <c r="G3" s="68"/>
      <c r="H3" s="61"/>
      <c r="I3" s="69"/>
      <c r="J3" s="70"/>
      <c r="K3" s="61"/>
      <c r="L3" s="61"/>
      <c r="M3" s="61"/>
      <c r="N3" s="73" t="s">
        <v>23</v>
      </c>
      <c r="O3" s="74" t="s">
        <v>24</v>
      </c>
      <c r="P3" s="61"/>
      <c r="Q3" s="71"/>
      <c r="R3" s="72"/>
      <c r="S3" s="62" t="s">
        <v>11</v>
      </c>
      <c r="T3" s="62" t="s">
        <v>11</v>
      </c>
      <c r="U3" s="62" t="s">
        <v>11</v>
      </c>
      <c r="V3" s="62" t="s">
        <v>11</v>
      </c>
      <c r="W3" s="62" t="s">
        <v>48</v>
      </c>
      <c r="X3" s="63" t="s">
        <v>6</v>
      </c>
      <c r="Y3" s="62" t="s">
        <v>5</v>
      </c>
      <c r="Z3" s="77" t="s">
        <v>15</v>
      </c>
      <c r="AA3" s="77" t="s">
        <v>15</v>
      </c>
      <c r="AB3" s="62" t="s">
        <v>15</v>
      </c>
      <c r="AC3" s="62" t="s">
        <v>15</v>
      </c>
      <c r="AD3" s="62" t="s">
        <v>5</v>
      </c>
      <c r="AE3" s="63" t="s">
        <v>6</v>
      </c>
      <c r="AF3" s="64"/>
      <c r="AG3" s="66" t="s">
        <v>22</v>
      </c>
      <c r="AH3" s="130" t="s">
        <v>22</v>
      </c>
      <c r="AI3" s="43"/>
      <c r="AJ3" s="13"/>
    </row>
    <row r="4" spans="1:36" s="2" customFormat="1" ht="30" customHeight="1" thickBot="1">
      <c r="A4" s="26"/>
      <c r="B4" s="115" t="s">
        <v>0</v>
      </c>
      <c r="C4" s="116" t="s">
        <v>10</v>
      </c>
      <c r="D4" s="117" t="s">
        <v>14</v>
      </c>
      <c r="E4" s="117">
        <v>1</v>
      </c>
      <c r="F4" s="118" t="s">
        <v>7</v>
      </c>
      <c r="G4" s="119" t="s">
        <v>4</v>
      </c>
      <c r="H4" s="120">
        <v>2</v>
      </c>
      <c r="I4" s="121" t="s">
        <v>7</v>
      </c>
      <c r="J4" s="122" t="s">
        <v>4</v>
      </c>
      <c r="K4" s="120" t="s">
        <v>1</v>
      </c>
      <c r="L4" s="120" t="s">
        <v>2</v>
      </c>
      <c r="M4" s="120">
        <v>3</v>
      </c>
      <c r="N4" s="123" t="s">
        <v>7</v>
      </c>
      <c r="O4" s="124" t="s">
        <v>4</v>
      </c>
      <c r="P4" s="120">
        <v>4</v>
      </c>
      <c r="Q4" s="125" t="s">
        <v>7</v>
      </c>
      <c r="R4" s="126" t="s">
        <v>4</v>
      </c>
      <c r="S4" s="127" t="s">
        <v>13</v>
      </c>
      <c r="T4" s="127" t="s">
        <v>20</v>
      </c>
      <c r="U4" s="127" t="s">
        <v>21</v>
      </c>
      <c r="V4" s="127" t="s">
        <v>12</v>
      </c>
      <c r="W4" s="127" t="s">
        <v>47</v>
      </c>
      <c r="X4" s="127" t="s">
        <v>17</v>
      </c>
      <c r="Y4" s="127" t="s">
        <v>3</v>
      </c>
      <c r="Z4" s="127" t="s">
        <v>24</v>
      </c>
      <c r="AA4" s="127" t="s">
        <v>25</v>
      </c>
      <c r="AB4" s="128" t="s">
        <v>5</v>
      </c>
      <c r="AC4" s="128" t="s">
        <v>16</v>
      </c>
      <c r="AD4" s="129" t="s">
        <v>19</v>
      </c>
      <c r="AE4" s="129" t="s">
        <v>18</v>
      </c>
      <c r="AF4" s="127" t="s">
        <v>8</v>
      </c>
      <c r="AG4" s="135" t="s">
        <v>9</v>
      </c>
      <c r="AH4" s="131" t="s">
        <v>51</v>
      </c>
      <c r="AI4" s="42"/>
      <c r="AJ4" s="13"/>
    </row>
    <row r="5" spans="1:36" ht="21.75" customHeight="1">
      <c r="A5" s="26"/>
      <c r="B5" s="106">
        <v>1</v>
      </c>
      <c r="C5" s="91" t="s">
        <v>27</v>
      </c>
      <c r="D5" s="94" t="s">
        <v>28</v>
      </c>
      <c r="E5" s="89">
        <v>14</v>
      </c>
      <c r="F5" s="114">
        <v>29.55</v>
      </c>
      <c r="G5" s="103">
        <v>4.46</v>
      </c>
      <c r="H5" s="104">
        <v>0</v>
      </c>
      <c r="I5" s="105">
        <v>37.7</v>
      </c>
      <c r="J5" s="103">
        <v>4.5</v>
      </c>
      <c r="K5" s="104">
        <v>0</v>
      </c>
      <c r="L5" s="104">
        <v>0</v>
      </c>
      <c r="M5" s="104">
        <v>0</v>
      </c>
      <c r="N5" s="105">
        <v>36.05</v>
      </c>
      <c r="O5" s="103">
        <v>4.56</v>
      </c>
      <c r="P5" s="104">
        <v>0</v>
      </c>
      <c r="Q5" s="105">
        <v>39.6</v>
      </c>
      <c r="R5" s="103">
        <v>4.1</v>
      </c>
      <c r="S5" s="84">
        <f>SUM(F5,I5,N5,Q5)</f>
        <v>142.9</v>
      </c>
      <c r="T5" s="84">
        <f>MIN(F5,I5,N5,Q5)</f>
        <v>29.55</v>
      </c>
      <c r="U5" s="84">
        <f>MAX(F5,I5,N5,Q5)</f>
        <v>39.6</v>
      </c>
      <c r="V5" s="84">
        <f>SUM(S5-T5)</f>
        <v>113.35000000000001</v>
      </c>
      <c r="W5" s="98">
        <v>1</v>
      </c>
      <c r="X5" s="84">
        <f>MIN(G5,J5,O5,R5)</f>
        <v>4.1</v>
      </c>
      <c r="Y5" s="84">
        <f>MAX(F5,I5,N5,Q5)</f>
        <v>39.6</v>
      </c>
      <c r="Z5" s="84"/>
      <c r="AA5" s="84" t="s">
        <v>49</v>
      </c>
      <c r="AB5" s="84">
        <v>38.35</v>
      </c>
      <c r="AC5" s="84">
        <v>4.18</v>
      </c>
      <c r="AD5" s="112">
        <f>MAX(U5,AB5)</f>
        <v>39.6</v>
      </c>
      <c r="AE5" s="112">
        <f>MIN(X5,AC5)</f>
        <v>4.1</v>
      </c>
      <c r="AF5" s="85">
        <v>88.66</v>
      </c>
      <c r="AG5" s="136">
        <f>SUM(3600/AE5*AF5/5280)</f>
        <v>14.743902439024392</v>
      </c>
      <c r="AH5" s="132">
        <f>SUM(12/AE5*AF5)</f>
        <v>259.4926829268293</v>
      </c>
      <c r="AI5" s="44"/>
      <c r="AJ5" s="13"/>
    </row>
    <row r="6" spans="1:36" ht="21.75" customHeight="1">
      <c r="A6" s="26"/>
      <c r="B6" s="28">
        <v>2</v>
      </c>
      <c r="C6" s="92" t="s">
        <v>29</v>
      </c>
      <c r="D6" s="95" t="s">
        <v>28</v>
      </c>
      <c r="E6" s="90"/>
      <c r="F6" s="113">
        <v>33.95</v>
      </c>
      <c r="G6" s="86">
        <v>4.79</v>
      </c>
      <c r="H6" s="86">
        <v>0</v>
      </c>
      <c r="I6" s="86">
        <v>34.45</v>
      </c>
      <c r="J6" s="86">
        <v>4.86</v>
      </c>
      <c r="K6" s="86">
        <v>0</v>
      </c>
      <c r="L6" s="86">
        <v>0</v>
      </c>
      <c r="M6" s="86">
        <v>0</v>
      </c>
      <c r="N6" s="86">
        <v>31.45</v>
      </c>
      <c r="O6" s="86">
        <v>4.71</v>
      </c>
      <c r="P6" s="86">
        <v>0</v>
      </c>
      <c r="Q6" s="86">
        <v>35.8</v>
      </c>
      <c r="R6" s="86">
        <v>4.58</v>
      </c>
      <c r="S6" s="87">
        <f>SUM(F6,I6,N6,Q6)</f>
        <v>135.65</v>
      </c>
      <c r="T6" s="87">
        <f>MIN(F6,I6,N6,Q6)</f>
        <v>31.45</v>
      </c>
      <c r="U6" s="87">
        <f>MAX(F6,I6,N6,Q6)</f>
        <v>35.8</v>
      </c>
      <c r="V6" s="87">
        <f>SUM(S6-T6)</f>
        <v>104.2</v>
      </c>
      <c r="W6" s="97">
        <v>2</v>
      </c>
      <c r="X6" s="87">
        <f>MIN(G6,J6,O6,R6)</f>
        <v>4.58</v>
      </c>
      <c r="Y6" s="87">
        <f>MAX(F6,I6,N6,Q6)</f>
        <v>35.8</v>
      </c>
      <c r="Z6" s="107"/>
      <c r="AA6" s="87" t="s">
        <v>49</v>
      </c>
      <c r="AB6" s="87">
        <v>36.3</v>
      </c>
      <c r="AC6" s="87">
        <v>4.37</v>
      </c>
      <c r="AD6" s="87">
        <f>MAX(U6,AB6)</f>
        <v>36.3</v>
      </c>
      <c r="AE6" s="87">
        <f>MIN(X6,AC6)</f>
        <v>4.37</v>
      </c>
      <c r="AF6" s="88">
        <v>88.66</v>
      </c>
      <c r="AG6" s="137">
        <f>SUM(3600/AE6*AF6/5280)</f>
        <v>13.832951945080092</v>
      </c>
      <c r="AH6" s="133">
        <f>SUM(12/AE6*AF6)</f>
        <v>243.4599542334096</v>
      </c>
      <c r="AI6" s="44"/>
      <c r="AJ6" s="13"/>
    </row>
    <row r="7" spans="1:36" s="5" customFormat="1" ht="21.75" customHeight="1" thickBot="1">
      <c r="A7" s="26"/>
      <c r="B7" s="28">
        <v>3</v>
      </c>
      <c r="C7" s="92" t="s">
        <v>31</v>
      </c>
      <c r="D7" s="95" t="s">
        <v>28</v>
      </c>
      <c r="E7" s="90">
        <v>18</v>
      </c>
      <c r="F7" s="86">
        <v>32.3</v>
      </c>
      <c r="G7" s="86">
        <v>5.31</v>
      </c>
      <c r="H7" s="86">
        <v>0</v>
      </c>
      <c r="I7" s="86">
        <v>31.25</v>
      </c>
      <c r="J7" s="86">
        <v>5.36</v>
      </c>
      <c r="K7" s="86">
        <v>0</v>
      </c>
      <c r="L7" s="86">
        <v>0</v>
      </c>
      <c r="M7" s="86">
        <v>0</v>
      </c>
      <c r="N7" s="86">
        <v>30.88</v>
      </c>
      <c r="O7" s="86">
        <v>5.48</v>
      </c>
      <c r="P7" s="86">
        <v>0</v>
      </c>
      <c r="Q7" s="86">
        <v>31.2</v>
      </c>
      <c r="R7" s="86">
        <v>4.71</v>
      </c>
      <c r="S7" s="87">
        <f>SUM(F7,I7,N7,Q7)</f>
        <v>125.63</v>
      </c>
      <c r="T7" s="87">
        <f>MIN(F7,I7,N7,Q7)</f>
        <v>30.88</v>
      </c>
      <c r="U7" s="87">
        <f>MAX(F7,I7,N7,Q7)</f>
        <v>32.3</v>
      </c>
      <c r="V7" s="87">
        <f>SUM(S7-T7)</f>
        <v>94.75</v>
      </c>
      <c r="W7" s="97">
        <v>4</v>
      </c>
      <c r="X7" s="87">
        <f>MIN(G7,J7,O7,R7)</f>
        <v>4.71</v>
      </c>
      <c r="Y7" s="87">
        <f>MAX(F7,I7,N7,Q7)</f>
        <v>32.3</v>
      </c>
      <c r="Z7" s="109"/>
      <c r="AA7" s="87" t="s">
        <v>49</v>
      </c>
      <c r="AB7" s="87">
        <v>32.9</v>
      </c>
      <c r="AC7" s="87">
        <v>5.18</v>
      </c>
      <c r="AD7" s="87">
        <f>MAX(U7,AB7)</f>
        <v>32.9</v>
      </c>
      <c r="AE7" s="87">
        <f>MIN(X7,AC7)</f>
        <v>4.71</v>
      </c>
      <c r="AF7" s="88">
        <v>88.66</v>
      </c>
      <c r="AG7" s="137">
        <f>SUM(3600/AE7*AF7/5280)</f>
        <v>12.834394904458598</v>
      </c>
      <c r="AH7" s="133">
        <f>SUM(12/AE7*AF7)</f>
        <v>225.88535031847132</v>
      </c>
      <c r="AI7" s="44"/>
      <c r="AJ7" s="13"/>
    </row>
    <row r="8" spans="1:36" s="3" customFormat="1" ht="21" customHeight="1">
      <c r="A8" s="26"/>
      <c r="B8" s="28">
        <v>4</v>
      </c>
      <c r="C8" s="92" t="s">
        <v>30</v>
      </c>
      <c r="D8" s="95" t="s">
        <v>28</v>
      </c>
      <c r="E8" s="90"/>
      <c r="F8" s="86">
        <v>32.3</v>
      </c>
      <c r="G8" s="86">
        <v>5.07</v>
      </c>
      <c r="H8" s="86">
        <v>0</v>
      </c>
      <c r="I8" s="86">
        <v>31.85</v>
      </c>
      <c r="J8" s="86">
        <v>5.1</v>
      </c>
      <c r="K8" s="86">
        <v>0</v>
      </c>
      <c r="L8" s="86">
        <v>0</v>
      </c>
      <c r="M8" s="86">
        <v>0</v>
      </c>
      <c r="N8" s="86">
        <v>33.2</v>
      </c>
      <c r="O8" s="86">
        <v>4.86</v>
      </c>
      <c r="P8" s="86">
        <v>0</v>
      </c>
      <c r="Q8" s="86">
        <v>33.05</v>
      </c>
      <c r="R8" s="86">
        <v>4.83</v>
      </c>
      <c r="S8" s="87">
        <f>SUM(F8,I8,N8,Q8)</f>
        <v>130.4</v>
      </c>
      <c r="T8" s="87">
        <f>MIN(F8,I8,N8,Q8)</f>
        <v>31.85</v>
      </c>
      <c r="U8" s="87">
        <f>MAX(F8,I8,N8,Q8)</f>
        <v>33.2</v>
      </c>
      <c r="V8" s="87">
        <f>SUM(S8-T8)</f>
        <v>98.55000000000001</v>
      </c>
      <c r="W8" s="97">
        <v>3</v>
      </c>
      <c r="X8" s="87">
        <f>MIN(G8,J8,O8,R8)</f>
        <v>4.83</v>
      </c>
      <c r="Y8" s="87">
        <f>MAX(F8,I8,N8,Q8)</f>
        <v>33.2</v>
      </c>
      <c r="Z8" s="111"/>
      <c r="AA8" s="87" t="s">
        <v>49</v>
      </c>
      <c r="AB8" s="87">
        <v>32.8</v>
      </c>
      <c r="AC8" s="87">
        <v>5.17</v>
      </c>
      <c r="AD8" s="87">
        <f>MAX(U8,AB8)</f>
        <v>33.2</v>
      </c>
      <c r="AE8" s="87">
        <f>MIN(X8,AC8)</f>
        <v>4.83</v>
      </c>
      <c r="AF8" s="88">
        <v>88.66</v>
      </c>
      <c r="AG8" s="137">
        <f>SUM(3600/AE8*AF8/5280)</f>
        <v>12.51552795031056</v>
      </c>
      <c r="AH8" s="133">
        <f>SUM(12/AE8*AF8)</f>
        <v>220.2732919254658</v>
      </c>
      <c r="AI8" s="44"/>
      <c r="AJ8" s="13"/>
    </row>
    <row r="9" spans="1:36" s="48" customFormat="1" ht="6" customHeight="1">
      <c r="A9" s="26"/>
      <c r="B9" s="28"/>
      <c r="C9" s="92"/>
      <c r="D9" s="95"/>
      <c r="E9" s="90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7"/>
      <c r="T9" s="87"/>
      <c r="U9" s="87"/>
      <c r="V9" s="87"/>
      <c r="W9" s="97"/>
      <c r="X9" s="87"/>
      <c r="Y9" s="87"/>
      <c r="Z9" s="111"/>
      <c r="AA9" s="87"/>
      <c r="AB9" s="87"/>
      <c r="AC9" s="87"/>
      <c r="AD9" s="87"/>
      <c r="AE9" s="87"/>
      <c r="AF9" s="88"/>
      <c r="AG9" s="138"/>
      <c r="AH9" s="133"/>
      <c r="AI9" s="44"/>
      <c r="AJ9" s="13"/>
    </row>
    <row r="10" spans="1:36" ht="21.75" customHeight="1">
      <c r="A10" s="26"/>
      <c r="B10" s="29">
        <v>1</v>
      </c>
      <c r="C10" s="93" t="s">
        <v>34</v>
      </c>
      <c r="D10" s="96" t="s">
        <v>33</v>
      </c>
      <c r="E10" s="90"/>
      <c r="F10" s="100">
        <v>24.9</v>
      </c>
      <c r="G10" s="86">
        <v>7.73</v>
      </c>
      <c r="H10" s="86">
        <v>0</v>
      </c>
      <c r="I10" s="86">
        <v>21.2</v>
      </c>
      <c r="J10" s="101">
        <v>6.97</v>
      </c>
      <c r="K10" s="86">
        <v>0</v>
      </c>
      <c r="L10" s="86">
        <v>0</v>
      </c>
      <c r="M10" s="86">
        <v>0</v>
      </c>
      <c r="N10" s="86">
        <v>24.1</v>
      </c>
      <c r="O10" s="86">
        <v>6.83</v>
      </c>
      <c r="P10" s="86">
        <v>0</v>
      </c>
      <c r="Q10" s="100">
        <v>22.75</v>
      </c>
      <c r="R10" s="101">
        <v>6.96</v>
      </c>
      <c r="S10" s="87">
        <f aca="true" t="shared" si="0" ref="S10:S16">SUM(F10,I10,N10,Q10)</f>
        <v>92.94999999999999</v>
      </c>
      <c r="T10" s="87">
        <f aca="true" t="shared" si="1" ref="T10:T16">MIN(F10,I10,N10,Q10)</f>
        <v>21.2</v>
      </c>
      <c r="U10" s="87">
        <f aca="true" t="shared" si="2" ref="U10:U16">MAX(F10,I10,N10,Q10)</f>
        <v>24.9</v>
      </c>
      <c r="V10" s="87">
        <f aca="true" t="shared" si="3" ref="V10:V16">SUM(S10-T10)</f>
        <v>71.74999999999999</v>
      </c>
      <c r="W10" s="97">
        <v>2</v>
      </c>
      <c r="X10" s="87">
        <f aca="true" t="shared" si="4" ref="X10:X16">MIN(G10,J10,O10,R10)</f>
        <v>6.83</v>
      </c>
      <c r="Y10" s="87">
        <f aca="true" t="shared" si="5" ref="Y10:Y16">MAX(F10,I10,N10,Q10)</f>
        <v>24.9</v>
      </c>
      <c r="Z10" s="87"/>
      <c r="AA10" s="87" t="s">
        <v>49</v>
      </c>
      <c r="AB10" s="87">
        <v>25.5</v>
      </c>
      <c r="AC10" s="87">
        <v>6.51</v>
      </c>
      <c r="AD10" s="87">
        <f aca="true" t="shared" si="6" ref="AD10:AD16">MAX(U10,AB10)</f>
        <v>25.5</v>
      </c>
      <c r="AE10" s="87">
        <f aca="true" t="shared" si="7" ref="AE10:AE16">MIN(X10,AC10)</f>
        <v>6.51</v>
      </c>
      <c r="AF10" s="88">
        <v>88.66</v>
      </c>
      <c r="AG10" s="137">
        <f aca="true" t="shared" si="8" ref="AG10:AG16">SUM(3600/AE10*AF10/5280)</f>
        <v>9.285714285714285</v>
      </c>
      <c r="AH10" s="133">
        <f aca="true" t="shared" si="9" ref="AH10:AH16">SUM(12/AE10*AF10)</f>
        <v>163.42857142857142</v>
      </c>
      <c r="AI10" s="44"/>
      <c r="AJ10" s="13"/>
    </row>
    <row r="11" spans="1:36" ht="21.75" customHeight="1">
      <c r="A11" s="26"/>
      <c r="B11" s="28">
        <v>2</v>
      </c>
      <c r="C11" s="92" t="s">
        <v>32</v>
      </c>
      <c r="D11" s="95" t="s">
        <v>33</v>
      </c>
      <c r="E11" s="90"/>
      <c r="F11" s="86">
        <v>24.8</v>
      </c>
      <c r="G11" s="101">
        <v>6.18</v>
      </c>
      <c r="H11" s="86">
        <v>0</v>
      </c>
      <c r="I11" s="100">
        <v>26.6</v>
      </c>
      <c r="J11" s="86" t="s">
        <v>26</v>
      </c>
      <c r="K11" s="86">
        <v>0</v>
      </c>
      <c r="L11" s="86">
        <v>0</v>
      </c>
      <c r="M11" s="86">
        <v>0</v>
      </c>
      <c r="N11" s="100">
        <v>26.6</v>
      </c>
      <c r="O11" s="101">
        <v>6.41</v>
      </c>
      <c r="P11" s="86">
        <v>0</v>
      </c>
      <c r="Q11" s="86">
        <v>1.85</v>
      </c>
      <c r="R11" s="86">
        <v>7.77</v>
      </c>
      <c r="S11" s="87">
        <f t="shared" si="0"/>
        <v>79.85</v>
      </c>
      <c r="T11" s="87">
        <f t="shared" si="1"/>
        <v>1.85</v>
      </c>
      <c r="U11" s="87">
        <f t="shared" si="2"/>
        <v>26.6</v>
      </c>
      <c r="V11" s="87">
        <f t="shared" si="3"/>
        <v>78</v>
      </c>
      <c r="W11" s="99">
        <v>1</v>
      </c>
      <c r="X11" s="87">
        <f t="shared" si="4"/>
        <v>6.18</v>
      </c>
      <c r="Y11" s="87">
        <f t="shared" si="5"/>
        <v>26.6</v>
      </c>
      <c r="Z11" s="110"/>
      <c r="AA11" s="87" t="s">
        <v>49</v>
      </c>
      <c r="AB11" s="87">
        <v>25.35</v>
      </c>
      <c r="AC11" s="87">
        <v>6.59</v>
      </c>
      <c r="AD11" s="108">
        <f t="shared" si="6"/>
        <v>26.6</v>
      </c>
      <c r="AE11" s="108">
        <f t="shared" si="7"/>
        <v>6.18</v>
      </c>
      <c r="AF11" s="88">
        <v>88.66</v>
      </c>
      <c r="AG11" s="137">
        <f t="shared" si="8"/>
        <v>9.781553398058254</v>
      </c>
      <c r="AH11" s="133">
        <f t="shared" si="9"/>
        <v>172.15533980582524</v>
      </c>
      <c r="AI11" s="44"/>
      <c r="AJ11" s="13"/>
    </row>
    <row r="12" spans="1:36" s="2" customFormat="1" ht="21.75" customHeight="1">
      <c r="A12" s="26"/>
      <c r="B12" s="28">
        <v>3</v>
      </c>
      <c r="C12" s="92" t="s">
        <v>35</v>
      </c>
      <c r="D12" s="95" t="s">
        <v>33</v>
      </c>
      <c r="E12" s="90"/>
      <c r="F12" s="86">
        <v>18.7</v>
      </c>
      <c r="G12" s="86">
        <v>7.83</v>
      </c>
      <c r="H12" s="86">
        <v>0</v>
      </c>
      <c r="I12" s="86">
        <v>16.85</v>
      </c>
      <c r="J12" s="86">
        <v>8.91</v>
      </c>
      <c r="K12" s="86">
        <v>0</v>
      </c>
      <c r="L12" s="86">
        <v>0</v>
      </c>
      <c r="M12" s="86">
        <v>0</v>
      </c>
      <c r="N12" s="86">
        <v>17.3</v>
      </c>
      <c r="O12" s="86">
        <v>9.11</v>
      </c>
      <c r="P12" s="86">
        <v>0</v>
      </c>
      <c r="Q12" s="86">
        <v>18.8</v>
      </c>
      <c r="R12" s="86">
        <v>8.46</v>
      </c>
      <c r="S12" s="87">
        <f t="shared" si="0"/>
        <v>71.64999999999999</v>
      </c>
      <c r="T12" s="87">
        <f t="shared" si="1"/>
        <v>16.85</v>
      </c>
      <c r="U12" s="87">
        <f t="shared" si="2"/>
        <v>18.8</v>
      </c>
      <c r="V12" s="87">
        <f t="shared" si="3"/>
        <v>54.79999999999999</v>
      </c>
      <c r="W12" s="97">
        <v>3</v>
      </c>
      <c r="X12" s="87">
        <f t="shared" si="4"/>
        <v>7.83</v>
      </c>
      <c r="Y12" s="87">
        <f t="shared" si="5"/>
        <v>18.8</v>
      </c>
      <c r="Z12" s="107"/>
      <c r="AA12" s="87" t="s">
        <v>49</v>
      </c>
      <c r="AB12" s="87">
        <v>19.75</v>
      </c>
      <c r="AC12" s="87">
        <v>7.98</v>
      </c>
      <c r="AD12" s="87">
        <f t="shared" si="6"/>
        <v>19.75</v>
      </c>
      <c r="AE12" s="87">
        <f t="shared" si="7"/>
        <v>7.83</v>
      </c>
      <c r="AF12" s="88">
        <v>88.66</v>
      </c>
      <c r="AG12" s="137">
        <f t="shared" si="8"/>
        <v>7.720306513409961</v>
      </c>
      <c r="AH12" s="133">
        <f t="shared" si="9"/>
        <v>135.87739463601534</v>
      </c>
      <c r="AI12" s="44"/>
      <c r="AJ12" s="13"/>
    </row>
    <row r="13" spans="1:36" s="2" customFormat="1" ht="21.75" customHeight="1">
      <c r="A13" s="26"/>
      <c r="B13" s="28">
        <v>4</v>
      </c>
      <c r="C13" s="92" t="s">
        <v>37</v>
      </c>
      <c r="D13" s="95" t="s">
        <v>33</v>
      </c>
      <c r="E13" s="90">
        <v>17</v>
      </c>
      <c r="F13" s="86">
        <v>11.5</v>
      </c>
      <c r="G13" s="102">
        <v>7.72</v>
      </c>
      <c r="H13" s="86">
        <v>0</v>
      </c>
      <c r="I13" s="86">
        <v>18.45</v>
      </c>
      <c r="J13" s="86">
        <v>7.49</v>
      </c>
      <c r="K13" s="86">
        <v>0</v>
      </c>
      <c r="L13" s="86">
        <v>0</v>
      </c>
      <c r="M13" s="86">
        <v>0</v>
      </c>
      <c r="N13" s="86">
        <v>7.9</v>
      </c>
      <c r="O13" s="86">
        <v>7.46</v>
      </c>
      <c r="P13" s="86">
        <v>0</v>
      </c>
      <c r="Q13" s="86">
        <v>21.85</v>
      </c>
      <c r="R13" s="86">
        <v>7.16</v>
      </c>
      <c r="S13" s="87">
        <f t="shared" si="0"/>
        <v>59.7</v>
      </c>
      <c r="T13" s="87">
        <f t="shared" si="1"/>
        <v>7.9</v>
      </c>
      <c r="U13" s="87">
        <f t="shared" si="2"/>
        <v>21.85</v>
      </c>
      <c r="V13" s="87">
        <f t="shared" si="3"/>
        <v>51.800000000000004</v>
      </c>
      <c r="W13" s="97">
        <v>5</v>
      </c>
      <c r="X13" s="87">
        <f t="shared" si="4"/>
        <v>7.16</v>
      </c>
      <c r="Y13" s="87">
        <f t="shared" si="5"/>
        <v>21.85</v>
      </c>
      <c r="Z13" s="111"/>
      <c r="AA13" s="87" t="s">
        <v>49</v>
      </c>
      <c r="AB13" s="87">
        <v>18.5</v>
      </c>
      <c r="AC13" s="87">
        <v>7.69</v>
      </c>
      <c r="AD13" s="87">
        <f t="shared" si="6"/>
        <v>21.85</v>
      </c>
      <c r="AE13" s="87">
        <f t="shared" si="7"/>
        <v>7.16</v>
      </c>
      <c r="AF13" s="88">
        <v>88.66</v>
      </c>
      <c r="AG13" s="137">
        <f t="shared" si="8"/>
        <v>8.442737430167597</v>
      </c>
      <c r="AH13" s="133">
        <f t="shared" si="9"/>
        <v>148.59217877094972</v>
      </c>
      <c r="AI13" s="44"/>
      <c r="AJ13" s="13"/>
    </row>
    <row r="14" spans="1:36" s="2" customFormat="1" ht="21.75" customHeight="1">
      <c r="A14" s="26"/>
      <c r="B14" s="28">
        <v>5</v>
      </c>
      <c r="C14" s="92" t="s">
        <v>36</v>
      </c>
      <c r="D14" s="95" t="s">
        <v>33</v>
      </c>
      <c r="E14" s="90"/>
      <c r="F14" s="86">
        <v>18.95</v>
      </c>
      <c r="G14" s="86">
        <v>7.96</v>
      </c>
      <c r="H14" s="86">
        <v>0</v>
      </c>
      <c r="I14" s="86">
        <v>16.8</v>
      </c>
      <c r="J14" s="86">
        <v>8.41</v>
      </c>
      <c r="K14" s="86">
        <v>0</v>
      </c>
      <c r="L14" s="86">
        <v>0</v>
      </c>
      <c r="M14" s="86">
        <v>0</v>
      </c>
      <c r="N14" s="86">
        <v>16.75</v>
      </c>
      <c r="O14" s="86">
        <v>8.96</v>
      </c>
      <c r="P14" s="86">
        <v>0</v>
      </c>
      <c r="Q14" s="86">
        <v>0</v>
      </c>
      <c r="R14" s="86" t="s">
        <v>26</v>
      </c>
      <c r="S14" s="87">
        <f t="shared" si="0"/>
        <v>52.5</v>
      </c>
      <c r="T14" s="87">
        <f t="shared" si="1"/>
        <v>0</v>
      </c>
      <c r="U14" s="87">
        <f t="shared" si="2"/>
        <v>18.95</v>
      </c>
      <c r="V14" s="87">
        <f t="shared" si="3"/>
        <v>52.5</v>
      </c>
      <c r="W14" s="97">
        <v>4</v>
      </c>
      <c r="X14" s="87">
        <f t="shared" si="4"/>
        <v>7.96</v>
      </c>
      <c r="Y14" s="87">
        <f t="shared" si="5"/>
        <v>18.95</v>
      </c>
      <c r="Z14" s="110"/>
      <c r="AA14" s="87" t="s">
        <v>50</v>
      </c>
      <c r="AB14" s="87">
        <v>18.95</v>
      </c>
      <c r="AC14" s="87">
        <v>8.29</v>
      </c>
      <c r="AD14" s="87">
        <f t="shared" si="6"/>
        <v>18.95</v>
      </c>
      <c r="AE14" s="87">
        <f t="shared" si="7"/>
        <v>7.96</v>
      </c>
      <c r="AF14" s="88">
        <v>88.66</v>
      </c>
      <c r="AG14" s="137">
        <f t="shared" si="8"/>
        <v>7.594221105527637</v>
      </c>
      <c r="AH14" s="133">
        <f t="shared" si="9"/>
        <v>133.65829145728642</v>
      </c>
      <c r="AI14" s="44"/>
      <c r="AJ14" s="13"/>
    </row>
    <row r="15" spans="1:36" s="2" customFormat="1" ht="21.75" customHeight="1">
      <c r="A15" s="26"/>
      <c r="B15" s="28">
        <v>6</v>
      </c>
      <c r="C15" s="92" t="s">
        <v>38</v>
      </c>
      <c r="D15" s="95" t="s">
        <v>33</v>
      </c>
      <c r="E15" s="90"/>
      <c r="F15" s="86">
        <v>14.5</v>
      </c>
      <c r="G15" s="86">
        <v>8.07</v>
      </c>
      <c r="H15" s="86">
        <v>0</v>
      </c>
      <c r="I15" s="86">
        <v>17.9</v>
      </c>
      <c r="J15" s="86">
        <v>7.9</v>
      </c>
      <c r="K15" s="86">
        <v>0</v>
      </c>
      <c r="L15" s="86">
        <v>0</v>
      </c>
      <c r="M15" s="86">
        <v>0</v>
      </c>
      <c r="N15" s="86">
        <v>15.35</v>
      </c>
      <c r="O15" s="86">
        <v>8.7</v>
      </c>
      <c r="P15" s="86">
        <v>0</v>
      </c>
      <c r="Q15" s="86">
        <v>18.45</v>
      </c>
      <c r="R15" s="86">
        <v>8.07</v>
      </c>
      <c r="S15" s="87">
        <f t="shared" si="0"/>
        <v>66.2</v>
      </c>
      <c r="T15" s="87">
        <f t="shared" si="1"/>
        <v>14.5</v>
      </c>
      <c r="U15" s="87">
        <f t="shared" si="2"/>
        <v>18.45</v>
      </c>
      <c r="V15" s="87">
        <f t="shared" si="3"/>
        <v>51.7</v>
      </c>
      <c r="W15" s="97">
        <v>6</v>
      </c>
      <c r="X15" s="87">
        <f t="shared" si="4"/>
        <v>7.9</v>
      </c>
      <c r="Y15" s="87">
        <f t="shared" si="5"/>
        <v>18.45</v>
      </c>
      <c r="Z15" s="87"/>
      <c r="AA15" s="87" t="s">
        <v>50</v>
      </c>
      <c r="AB15" s="87">
        <v>18.65</v>
      </c>
      <c r="AC15" s="87">
        <v>8.31</v>
      </c>
      <c r="AD15" s="87">
        <f t="shared" si="6"/>
        <v>18.65</v>
      </c>
      <c r="AE15" s="87">
        <f t="shared" si="7"/>
        <v>7.9</v>
      </c>
      <c r="AF15" s="88">
        <v>88.66</v>
      </c>
      <c r="AG15" s="137">
        <f t="shared" si="8"/>
        <v>7.651898734177214</v>
      </c>
      <c r="AH15" s="133">
        <f t="shared" si="9"/>
        <v>134.67341772151897</v>
      </c>
      <c r="AI15" s="44"/>
      <c r="AJ15" s="13"/>
    </row>
    <row r="16" spans="1:36" s="2" customFormat="1" ht="21.75" customHeight="1">
      <c r="A16" s="26"/>
      <c r="B16" s="28">
        <v>7</v>
      </c>
      <c r="C16" s="92" t="s">
        <v>39</v>
      </c>
      <c r="D16" s="95" t="s">
        <v>33</v>
      </c>
      <c r="E16" s="90"/>
      <c r="F16" s="86">
        <v>14.85</v>
      </c>
      <c r="G16" s="86">
        <v>8.66</v>
      </c>
      <c r="H16" s="86">
        <v>0</v>
      </c>
      <c r="I16" s="86">
        <v>15.1</v>
      </c>
      <c r="J16" s="86">
        <v>8.84</v>
      </c>
      <c r="K16" s="86">
        <v>0</v>
      </c>
      <c r="L16" s="86">
        <v>0</v>
      </c>
      <c r="M16" s="86">
        <v>0</v>
      </c>
      <c r="N16" s="86">
        <v>14.35</v>
      </c>
      <c r="O16" s="86">
        <v>7.23</v>
      </c>
      <c r="P16" s="86">
        <v>0</v>
      </c>
      <c r="Q16" s="86">
        <v>15.45</v>
      </c>
      <c r="R16" s="86">
        <v>8.34</v>
      </c>
      <c r="S16" s="87">
        <f t="shared" si="0"/>
        <v>59.75</v>
      </c>
      <c r="T16" s="87">
        <f t="shared" si="1"/>
        <v>14.35</v>
      </c>
      <c r="U16" s="87">
        <f t="shared" si="2"/>
        <v>15.45</v>
      </c>
      <c r="V16" s="87">
        <f t="shared" si="3"/>
        <v>45.4</v>
      </c>
      <c r="W16" s="97">
        <v>7</v>
      </c>
      <c r="X16" s="87">
        <f t="shared" si="4"/>
        <v>7.23</v>
      </c>
      <c r="Y16" s="87">
        <f t="shared" si="5"/>
        <v>15.45</v>
      </c>
      <c r="Z16" s="107"/>
      <c r="AA16" s="87" t="s">
        <v>50</v>
      </c>
      <c r="AB16" s="87">
        <v>17.35</v>
      </c>
      <c r="AC16" s="87">
        <v>8.4</v>
      </c>
      <c r="AD16" s="87">
        <f t="shared" si="6"/>
        <v>17.35</v>
      </c>
      <c r="AE16" s="87">
        <f t="shared" si="7"/>
        <v>7.23</v>
      </c>
      <c r="AF16" s="88">
        <v>88.66</v>
      </c>
      <c r="AG16" s="137">
        <f t="shared" si="8"/>
        <v>8.360995850622407</v>
      </c>
      <c r="AH16" s="133">
        <f t="shared" si="9"/>
        <v>147.15352697095435</v>
      </c>
      <c r="AI16" s="44"/>
      <c r="AJ16" s="13"/>
    </row>
    <row r="17" spans="1:36" s="2" customFormat="1" ht="6.75" customHeight="1">
      <c r="A17" s="26"/>
      <c r="B17" s="28"/>
      <c r="C17" s="92"/>
      <c r="D17" s="95"/>
      <c r="E17" s="90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7"/>
      <c r="T17" s="87"/>
      <c r="U17" s="87"/>
      <c r="V17" s="87"/>
      <c r="W17" s="97"/>
      <c r="X17" s="87"/>
      <c r="Y17" s="87"/>
      <c r="Z17" s="107"/>
      <c r="AA17" s="87"/>
      <c r="AB17" s="87"/>
      <c r="AC17" s="87"/>
      <c r="AD17" s="87"/>
      <c r="AE17" s="87"/>
      <c r="AF17" s="88"/>
      <c r="AG17" s="138"/>
      <c r="AH17" s="133"/>
      <c r="AI17" s="44"/>
      <c r="AJ17" s="13"/>
    </row>
    <row r="18" spans="1:36" s="2" customFormat="1" ht="21.75" customHeight="1">
      <c r="A18" s="26"/>
      <c r="B18" s="29">
        <v>1</v>
      </c>
      <c r="C18" s="92" t="s">
        <v>40</v>
      </c>
      <c r="D18" s="95" t="s">
        <v>41</v>
      </c>
      <c r="E18" s="90"/>
      <c r="F18" s="100">
        <v>28.5</v>
      </c>
      <c r="G18" s="101">
        <v>5.87</v>
      </c>
      <c r="H18" s="86">
        <v>0</v>
      </c>
      <c r="I18" s="86">
        <v>25.45</v>
      </c>
      <c r="J18" s="101">
        <v>6.32</v>
      </c>
      <c r="K18" s="86">
        <v>0</v>
      </c>
      <c r="L18" s="86">
        <v>0</v>
      </c>
      <c r="M18" s="86">
        <v>0</v>
      </c>
      <c r="N18" s="86">
        <v>26</v>
      </c>
      <c r="O18" s="86">
        <v>6.28</v>
      </c>
      <c r="P18" s="86">
        <v>0</v>
      </c>
      <c r="Q18" s="86">
        <v>26.85</v>
      </c>
      <c r="R18" s="101">
        <v>6.2</v>
      </c>
      <c r="S18" s="87">
        <f aca="true" t="shared" si="10" ref="S18:S23">SUM(F18,I18,N18,Q18)</f>
        <v>106.80000000000001</v>
      </c>
      <c r="T18" s="87">
        <f aca="true" t="shared" si="11" ref="T18:T23">MIN(F18,I18,N18,Q18)</f>
        <v>25.45</v>
      </c>
      <c r="U18" s="87">
        <f aca="true" t="shared" si="12" ref="U18:U23">MAX(F18,I18,N18,Q18)</f>
        <v>28.5</v>
      </c>
      <c r="V18" s="87">
        <f aca="true" t="shared" si="13" ref="V18:V23">SUM(S18-T18)</f>
        <v>81.35000000000001</v>
      </c>
      <c r="W18" s="99">
        <v>1</v>
      </c>
      <c r="X18" s="87">
        <f aca="true" t="shared" si="14" ref="X18:X23">MIN(G18,J18,O18,R18)</f>
        <v>5.87</v>
      </c>
      <c r="Y18" s="87">
        <f aca="true" t="shared" si="15" ref="Y18:Y23">MAX(F18,I18,N18,Q18)</f>
        <v>28.5</v>
      </c>
      <c r="Z18" s="110"/>
      <c r="AA18" s="87" t="s">
        <v>49</v>
      </c>
      <c r="AB18" s="87">
        <v>26.05</v>
      </c>
      <c r="AC18" s="87">
        <v>6.28</v>
      </c>
      <c r="AD18" s="108">
        <f aca="true" t="shared" si="16" ref="AD18:AD23">MAX(U18,AB18)</f>
        <v>28.5</v>
      </c>
      <c r="AE18" s="108">
        <f aca="true" t="shared" si="17" ref="AE18:AE23">MIN(X18,AC18)</f>
        <v>5.87</v>
      </c>
      <c r="AF18" s="88">
        <v>88.66</v>
      </c>
      <c r="AG18" s="137">
        <f aca="true" t="shared" si="18" ref="AG18:AG23">SUM(3600/AE18*AF18/5280)</f>
        <v>10.298126064735946</v>
      </c>
      <c r="AH18" s="133">
        <f aca="true" t="shared" si="19" ref="AH18:AH23">SUM(12/AE18*AF18)</f>
        <v>181.24701873935263</v>
      </c>
      <c r="AI18" s="44"/>
      <c r="AJ18" s="13"/>
    </row>
    <row r="19" spans="1:36" s="2" customFormat="1" ht="21.75" customHeight="1">
      <c r="A19" s="26"/>
      <c r="B19" s="28">
        <v>2</v>
      </c>
      <c r="C19" s="92" t="s">
        <v>45</v>
      </c>
      <c r="D19" s="95" t="s">
        <v>41</v>
      </c>
      <c r="E19" s="90"/>
      <c r="F19" s="86">
        <v>21.6</v>
      </c>
      <c r="G19" s="86">
        <v>6.71</v>
      </c>
      <c r="H19" s="86">
        <v>0</v>
      </c>
      <c r="I19" s="86">
        <v>24.85</v>
      </c>
      <c r="J19" s="86">
        <v>9.93</v>
      </c>
      <c r="K19" s="86">
        <v>0</v>
      </c>
      <c r="L19" s="86">
        <v>0</v>
      </c>
      <c r="M19" s="86">
        <v>0</v>
      </c>
      <c r="N19" s="86">
        <v>22.1</v>
      </c>
      <c r="O19" s="86">
        <v>7.04</v>
      </c>
      <c r="P19" s="86">
        <v>0</v>
      </c>
      <c r="Q19" s="86">
        <v>22.2</v>
      </c>
      <c r="R19" s="86">
        <v>6.81</v>
      </c>
      <c r="S19" s="87">
        <f t="shared" si="10"/>
        <v>90.75000000000001</v>
      </c>
      <c r="T19" s="87">
        <f t="shared" si="11"/>
        <v>21.6</v>
      </c>
      <c r="U19" s="87">
        <f t="shared" si="12"/>
        <v>24.85</v>
      </c>
      <c r="V19" s="87">
        <f t="shared" si="13"/>
        <v>69.15</v>
      </c>
      <c r="W19" s="97">
        <v>5</v>
      </c>
      <c r="X19" s="87">
        <f t="shared" si="14"/>
        <v>6.71</v>
      </c>
      <c r="Y19" s="87">
        <f t="shared" si="15"/>
        <v>24.85</v>
      </c>
      <c r="Z19" s="107"/>
      <c r="AA19" s="87" t="s">
        <v>49</v>
      </c>
      <c r="AB19" s="87">
        <v>25.6</v>
      </c>
      <c r="AC19" s="87">
        <v>6.55</v>
      </c>
      <c r="AD19" s="87">
        <f t="shared" si="16"/>
        <v>25.6</v>
      </c>
      <c r="AE19" s="87">
        <f t="shared" si="17"/>
        <v>6.55</v>
      </c>
      <c r="AF19" s="88">
        <v>88.66</v>
      </c>
      <c r="AG19" s="137">
        <f t="shared" si="18"/>
        <v>9.229007633587788</v>
      </c>
      <c r="AH19" s="133">
        <f t="shared" si="19"/>
        <v>162.430534351145</v>
      </c>
      <c r="AI19" s="44"/>
      <c r="AJ19" s="13"/>
    </row>
    <row r="20" spans="1:36" s="2" customFormat="1" ht="21.75" customHeight="1">
      <c r="A20" s="26"/>
      <c r="B20" s="27">
        <v>3</v>
      </c>
      <c r="C20" s="93" t="s">
        <v>42</v>
      </c>
      <c r="D20" s="96" t="s">
        <v>41</v>
      </c>
      <c r="E20" s="90">
        <v>15</v>
      </c>
      <c r="F20" s="86">
        <v>25.25</v>
      </c>
      <c r="G20" s="86">
        <v>6.09</v>
      </c>
      <c r="H20" s="86">
        <v>0</v>
      </c>
      <c r="I20" s="86">
        <v>17.5</v>
      </c>
      <c r="J20" s="86">
        <v>6.58</v>
      </c>
      <c r="K20" s="86">
        <v>0</v>
      </c>
      <c r="L20" s="86">
        <v>0</v>
      </c>
      <c r="M20" s="86">
        <v>0</v>
      </c>
      <c r="N20" s="100">
        <v>25.6</v>
      </c>
      <c r="O20" s="86">
        <v>6.39</v>
      </c>
      <c r="P20" s="86">
        <v>0</v>
      </c>
      <c r="Q20" s="86">
        <v>24.8</v>
      </c>
      <c r="R20" s="86">
        <v>6.44</v>
      </c>
      <c r="S20" s="87">
        <f t="shared" si="10"/>
        <v>93.14999999999999</v>
      </c>
      <c r="T20" s="87">
        <f t="shared" si="11"/>
        <v>17.5</v>
      </c>
      <c r="U20" s="87">
        <f t="shared" si="12"/>
        <v>25.6</v>
      </c>
      <c r="V20" s="87">
        <f t="shared" si="13"/>
        <v>75.64999999999999</v>
      </c>
      <c r="W20" s="97">
        <v>2</v>
      </c>
      <c r="X20" s="87">
        <f t="shared" si="14"/>
        <v>6.09</v>
      </c>
      <c r="Y20" s="87">
        <f t="shared" si="15"/>
        <v>25.6</v>
      </c>
      <c r="Z20" s="111"/>
      <c r="AA20" s="87" t="s">
        <v>49</v>
      </c>
      <c r="AB20" s="87">
        <v>22.15</v>
      </c>
      <c r="AC20" s="87">
        <v>6.27</v>
      </c>
      <c r="AD20" s="87">
        <f t="shared" si="16"/>
        <v>25.6</v>
      </c>
      <c r="AE20" s="87">
        <f t="shared" si="17"/>
        <v>6.09</v>
      </c>
      <c r="AF20" s="88">
        <v>88.66</v>
      </c>
      <c r="AG20" s="137">
        <f t="shared" si="18"/>
        <v>9.926108374384237</v>
      </c>
      <c r="AH20" s="133">
        <f t="shared" si="19"/>
        <v>174.69950738916256</v>
      </c>
      <c r="AI20" s="44"/>
      <c r="AJ20" s="13"/>
    </row>
    <row r="21" spans="1:36" s="2" customFormat="1" ht="21.75" customHeight="1">
      <c r="A21" s="26"/>
      <c r="B21" s="28">
        <v>4</v>
      </c>
      <c r="C21" s="92" t="s">
        <v>43</v>
      </c>
      <c r="D21" s="95" t="s">
        <v>41</v>
      </c>
      <c r="E21" s="90"/>
      <c r="F21" s="86">
        <v>25.5</v>
      </c>
      <c r="G21" s="86">
        <v>5.98</v>
      </c>
      <c r="H21" s="86">
        <v>0</v>
      </c>
      <c r="I21" s="86">
        <v>19.95</v>
      </c>
      <c r="J21" s="86">
        <v>6.58</v>
      </c>
      <c r="K21" s="86">
        <v>0</v>
      </c>
      <c r="L21" s="86">
        <v>0</v>
      </c>
      <c r="M21" s="86">
        <v>0</v>
      </c>
      <c r="N21" s="86">
        <v>24.3</v>
      </c>
      <c r="O21" s="86">
        <v>6.26</v>
      </c>
      <c r="P21" s="86">
        <v>0</v>
      </c>
      <c r="Q21" s="86">
        <v>25.7</v>
      </c>
      <c r="R21" s="86">
        <v>6.33</v>
      </c>
      <c r="S21" s="87">
        <f t="shared" si="10"/>
        <v>95.45</v>
      </c>
      <c r="T21" s="87">
        <f t="shared" si="11"/>
        <v>19.95</v>
      </c>
      <c r="U21" s="87">
        <f t="shared" si="12"/>
        <v>25.7</v>
      </c>
      <c r="V21" s="87">
        <f t="shared" si="13"/>
        <v>75.5</v>
      </c>
      <c r="W21" s="97">
        <v>3</v>
      </c>
      <c r="X21" s="87">
        <f t="shared" si="14"/>
        <v>5.98</v>
      </c>
      <c r="Y21" s="87">
        <f t="shared" si="15"/>
        <v>25.7</v>
      </c>
      <c r="Z21" s="87"/>
      <c r="AA21" s="87" t="s">
        <v>49</v>
      </c>
      <c r="AB21" s="87">
        <v>21.15</v>
      </c>
      <c r="AC21" s="87">
        <v>7.39</v>
      </c>
      <c r="AD21" s="87">
        <f t="shared" si="16"/>
        <v>25.7</v>
      </c>
      <c r="AE21" s="87">
        <f t="shared" si="17"/>
        <v>5.98</v>
      </c>
      <c r="AF21" s="88">
        <v>88.66</v>
      </c>
      <c r="AG21" s="137">
        <f t="shared" si="18"/>
        <v>10.108695652173912</v>
      </c>
      <c r="AH21" s="133">
        <f t="shared" si="19"/>
        <v>177.91304347826087</v>
      </c>
      <c r="AI21" s="44"/>
      <c r="AJ21" s="13"/>
    </row>
    <row r="22" spans="1:36" s="2" customFormat="1" ht="21.75" customHeight="1">
      <c r="A22" s="26"/>
      <c r="B22" s="28">
        <v>5</v>
      </c>
      <c r="C22" s="92" t="s">
        <v>44</v>
      </c>
      <c r="D22" s="95" t="s">
        <v>41</v>
      </c>
      <c r="E22" s="90"/>
      <c r="F22" s="86">
        <v>18.45</v>
      </c>
      <c r="G22" s="86">
        <v>6.5</v>
      </c>
      <c r="H22" s="86">
        <v>0</v>
      </c>
      <c r="I22" s="100">
        <v>25.9</v>
      </c>
      <c r="J22" s="86">
        <v>6.5</v>
      </c>
      <c r="K22" s="86">
        <v>0</v>
      </c>
      <c r="L22" s="86">
        <v>0</v>
      </c>
      <c r="M22" s="86">
        <v>0</v>
      </c>
      <c r="N22" s="86">
        <v>20.85</v>
      </c>
      <c r="O22" s="101">
        <v>6.17</v>
      </c>
      <c r="P22" s="86">
        <v>0</v>
      </c>
      <c r="Q22" s="100">
        <v>27.25</v>
      </c>
      <c r="R22" s="86">
        <v>6.27</v>
      </c>
      <c r="S22" s="87">
        <f t="shared" si="10"/>
        <v>92.44999999999999</v>
      </c>
      <c r="T22" s="87">
        <f t="shared" si="11"/>
        <v>18.45</v>
      </c>
      <c r="U22" s="87">
        <f t="shared" si="12"/>
        <v>27.25</v>
      </c>
      <c r="V22" s="87">
        <f t="shared" si="13"/>
        <v>73.99999999999999</v>
      </c>
      <c r="W22" s="97">
        <v>4</v>
      </c>
      <c r="X22" s="87">
        <f t="shared" si="14"/>
        <v>6.17</v>
      </c>
      <c r="Y22" s="87">
        <f t="shared" si="15"/>
        <v>27.25</v>
      </c>
      <c r="Z22" s="110"/>
      <c r="AA22" s="87" t="s">
        <v>50</v>
      </c>
      <c r="AB22" s="87">
        <v>21.9</v>
      </c>
      <c r="AC22" s="87" t="s">
        <v>26</v>
      </c>
      <c r="AD22" s="87">
        <f t="shared" si="16"/>
        <v>27.25</v>
      </c>
      <c r="AE22" s="87">
        <f t="shared" si="17"/>
        <v>6.17</v>
      </c>
      <c r="AF22" s="88">
        <v>88.66</v>
      </c>
      <c r="AG22" s="137">
        <f t="shared" si="18"/>
        <v>9.79740680713128</v>
      </c>
      <c r="AH22" s="133">
        <f t="shared" si="19"/>
        <v>172.43435980551052</v>
      </c>
      <c r="AI22" s="44"/>
      <c r="AJ22" s="13"/>
    </row>
    <row r="23" spans="1:36" s="2" customFormat="1" ht="21.75" customHeight="1">
      <c r="A23" s="26"/>
      <c r="B23" s="28">
        <v>6</v>
      </c>
      <c r="C23" s="92" t="s">
        <v>46</v>
      </c>
      <c r="D23" s="95" t="s">
        <v>41</v>
      </c>
      <c r="E23" s="90"/>
      <c r="F23" s="86">
        <v>15.15</v>
      </c>
      <c r="G23" s="86">
        <v>8.97</v>
      </c>
      <c r="H23" s="86">
        <v>0</v>
      </c>
      <c r="I23" s="86">
        <v>14.35</v>
      </c>
      <c r="J23" s="86">
        <v>8.64</v>
      </c>
      <c r="K23" s="86">
        <v>0</v>
      </c>
      <c r="L23" s="86">
        <v>0</v>
      </c>
      <c r="M23" s="86">
        <v>0</v>
      </c>
      <c r="N23" s="86">
        <v>13.8</v>
      </c>
      <c r="O23" s="86">
        <v>10.05</v>
      </c>
      <c r="P23" s="86">
        <v>0</v>
      </c>
      <c r="Q23" s="86">
        <v>14.1</v>
      </c>
      <c r="R23" s="86">
        <v>9.42</v>
      </c>
      <c r="S23" s="87">
        <f t="shared" si="10"/>
        <v>57.4</v>
      </c>
      <c r="T23" s="87">
        <f t="shared" si="11"/>
        <v>13.8</v>
      </c>
      <c r="U23" s="87">
        <f t="shared" si="12"/>
        <v>15.15</v>
      </c>
      <c r="V23" s="87">
        <f t="shared" si="13"/>
        <v>43.599999999999994</v>
      </c>
      <c r="W23" s="97">
        <v>6</v>
      </c>
      <c r="X23" s="87">
        <f t="shared" si="14"/>
        <v>8.64</v>
      </c>
      <c r="Y23" s="87">
        <f t="shared" si="15"/>
        <v>15.15</v>
      </c>
      <c r="Z23" s="87"/>
      <c r="AA23" s="87" t="s">
        <v>50</v>
      </c>
      <c r="AB23" s="87">
        <v>17.45</v>
      </c>
      <c r="AC23" s="87">
        <v>8.38</v>
      </c>
      <c r="AD23" s="87">
        <f t="shared" si="16"/>
        <v>17.45</v>
      </c>
      <c r="AE23" s="87">
        <f t="shared" si="17"/>
        <v>8.38</v>
      </c>
      <c r="AF23" s="88">
        <v>88.66</v>
      </c>
      <c r="AG23" s="137">
        <f t="shared" si="18"/>
        <v>7.21360381861575</v>
      </c>
      <c r="AH23" s="133">
        <f t="shared" si="19"/>
        <v>126.95942720763722</v>
      </c>
      <c r="AI23" s="44"/>
      <c r="AJ23" s="13"/>
    </row>
    <row r="24" spans="1:36" s="5" customFormat="1" ht="6" customHeight="1" thickBot="1">
      <c r="A24" s="26"/>
      <c r="B24" s="47"/>
      <c r="C24" s="78"/>
      <c r="D24" s="25"/>
      <c r="E24" s="52">
        <v>10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80"/>
      <c r="AG24" s="139"/>
      <c r="AH24" s="134"/>
      <c r="AI24" s="44"/>
      <c r="AJ24" s="13"/>
    </row>
    <row r="25" spans="1:37" ht="14.25" customHeight="1" thickTop="1">
      <c r="A25" s="13"/>
      <c r="B25" s="30"/>
      <c r="C25" s="31"/>
      <c r="D25" s="30"/>
      <c r="E25" s="31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6"/>
      <c r="T25" s="76"/>
      <c r="U25" s="76"/>
      <c r="V25" s="76"/>
      <c r="W25" s="76"/>
      <c r="X25" s="76"/>
      <c r="Y25" s="76"/>
      <c r="Z25" s="35"/>
      <c r="AA25" s="35"/>
      <c r="AB25" s="35"/>
      <c r="AC25" s="35"/>
      <c r="AD25" s="35"/>
      <c r="AE25" s="35"/>
      <c r="AF25" s="46"/>
      <c r="AG25" s="46"/>
      <c r="AH25" s="37"/>
      <c r="AI25" s="37"/>
      <c r="AJ25" s="13"/>
      <c r="AK25" s="12"/>
    </row>
    <row r="26" spans="1:37" ht="14.25" customHeight="1">
      <c r="A26" s="13"/>
      <c r="B26" s="30"/>
      <c r="C26" s="31"/>
      <c r="D26" s="30"/>
      <c r="E26" s="31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6"/>
      <c r="T26" s="76"/>
      <c r="U26" s="76"/>
      <c r="V26" s="76"/>
      <c r="W26" s="76"/>
      <c r="X26" s="76"/>
      <c r="Y26" s="76"/>
      <c r="Z26" s="35"/>
      <c r="AA26" s="35"/>
      <c r="AB26" s="35"/>
      <c r="AC26" s="35"/>
      <c r="AD26" s="35"/>
      <c r="AE26" s="35"/>
      <c r="AF26" s="46"/>
      <c r="AG26" s="46"/>
      <c r="AH26" s="37"/>
      <c r="AI26" s="37"/>
      <c r="AJ26" s="13"/>
      <c r="AK26" s="12"/>
    </row>
    <row r="27" spans="1:36" ht="153.75" customHeight="1">
      <c r="A27" s="13"/>
      <c r="B27" s="30"/>
      <c r="C27" s="54"/>
      <c r="D27" s="55"/>
      <c r="E27" s="54"/>
      <c r="F27" s="57"/>
      <c r="G27" s="56"/>
      <c r="H27" s="56"/>
      <c r="I27" s="58"/>
      <c r="J27" s="56"/>
      <c r="K27" s="56"/>
      <c r="L27" s="56"/>
      <c r="M27" s="56"/>
      <c r="N27" s="56"/>
      <c r="O27" s="56"/>
      <c r="P27" s="34"/>
      <c r="Q27" s="34"/>
      <c r="R27" s="3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46"/>
      <c r="AG27" s="46"/>
      <c r="AH27" s="37"/>
      <c r="AI27" s="37"/>
      <c r="AJ27" s="51"/>
    </row>
    <row r="28" spans="1:51" s="5" customFormat="1" ht="25.5" customHeight="1" thickBot="1">
      <c r="A28" s="13"/>
      <c r="B28" s="30"/>
      <c r="C28" s="45"/>
      <c r="D28" s="65"/>
      <c r="E28" s="33"/>
      <c r="F28" s="34"/>
      <c r="G28" s="58"/>
      <c r="H28" s="34"/>
      <c r="I28" s="34"/>
      <c r="J28" s="81"/>
      <c r="K28" s="81"/>
      <c r="L28" s="81"/>
      <c r="M28" s="81"/>
      <c r="N28" s="81"/>
      <c r="O28" s="81"/>
      <c r="P28" s="81"/>
      <c r="Q28" s="81"/>
      <c r="R28" s="81"/>
      <c r="S28" s="82"/>
      <c r="T28" s="13"/>
      <c r="U28" s="13"/>
      <c r="V28" s="13"/>
      <c r="W28" s="13"/>
      <c r="X28" s="13"/>
      <c r="Y28" s="13"/>
      <c r="Z28" s="13"/>
      <c r="AA28" s="13"/>
      <c r="AB28" s="13"/>
      <c r="AC28" s="83"/>
      <c r="AD28" s="35"/>
      <c r="AE28" s="35"/>
      <c r="AF28" s="46"/>
      <c r="AG28" s="46"/>
      <c r="AH28" s="37"/>
      <c r="AI28" s="37"/>
      <c r="AJ28" s="50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s="3" customFormat="1" ht="25.5" customHeight="1">
      <c r="A29" s="13"/>
      <c r="B29" s="30"/>
      <c r="C29" s="45"/>
      <c r="D29" s="39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46"/>
      <c r="AG29" s="46"/>
      <c r="AH29" s="37"/>
      <c r="AI29" s="37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</row>
    <row r="30" spans="1:51" ht="25.5" customHeight="1">
      <c r="A30" s="13"/>
      <c r="B30" s="30"/>
      <c r="C30" s="45"/>
      <c r="D30" s="32"/>
      <c r="E30" s="33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46"/>
      <c r="AG30" s="46"/>
      <c r="AH30" s="37"/>
      <c r="AI30" s="37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</row>
    <row r="31" spans="1:51" ht="25.5" customHeight="1">
      <c r="A31" s="13"/>
      <c r="B31" s="30"/>
      <c r="C31" s="45"/>
      <c r="D31" s="39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46"/>
      <c r="AG31" s="46"/>
      <c r="AH31" s="37"/>
      <c r="AI31" s="37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</row>
    <row r="32" spans="1:51" s="5" customFormat="1" ht="25.5" customHeight="1" thickBot="1">
      <c r="A32" s="13"/>
      <c r="B32" s="30"/>
      <c r="C32" s="45"/>
      <c r="D32" s="39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46"/>
      <c r="AG32" s="46"/>
      <c r="AH32" s="37"/>
      <c r="AI32" s="37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</row>
    <row r="33" spans="1:51" s="3" customFormat="1" ht="25.5" customHeight="1">
      <c r="A33" s="13"/>
      <c r="B33" s="30"/>
      <c r="C33" s="45"/>
      <c r="D33" s="39"/>
      <c r="E33" s="33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46"/>
      <c r="AG33" s="46"/>
      <c r="AH33" s="37"/>
      <c r="AI33" s="37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</row>
    <row r="34" spans="1:51" ht="14.25" customHeight="1">
      <c r="A34" s="13"/>
      <c r="B34" s="30"/>
      <c r="C34" s="31"/>
      <c r="D34" s="32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6"/>
      <c r="AG34" s="36"/>
      <c r="AH34" s="37"/>
      <c r="AI34" s="37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</row>
    <row r="35" spans="1:51" ht="14.25" customHeight="1">
      <c r="A35" s="13"/>
      <c r="B35" s="38"/>
      <c r="C35" s="31"/>
      <c r="D35" s="39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6"/>
      <c r="AG35" s="36"/>
      <c r="AH35" s="37"/>
      <c r="AI35" s="37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</row>
    <row r="36" spans="1:51" s="5" customFormat="1" ht="14.25" customHeight="1" thickBot="1">
      <c r="A36" s="13"/>
      <c r="B36" s="30"/>
      <c r="C36" s="31"/>
      <c r="D36" s="39"/>
      <c r="E36" s="33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6"/>
      <c r="AG36" s="36"/>
      <c r="AH36" s="37"/>
      <c r="AI36" s="37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</row>
    <row r="37" spans="1:51" s="3" customFormat="1" ht="14.25" customHeight="1">
      <c r="A37" s="13"/>
      <c r="B37" s="30"/>
      <c r="C37" s="31"/>
      <c r="D37" s="39"/>
      <c r="E37" s="33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6"/>
      <c r="AG37" s="36"/>
      <c r="AH37" s="37"/>
      <c r="AI37" s="37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</row>
    <row r="38" spans="1:51" ht="14.25" customHeight="1">
      <c r="A38" s="13"/>
      <c r="B38" s="30"/>
      <c r="C38" s="31"/>
      <c r="D38" s="32"/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6"/>
      <c r="AG38" s="36"/>
      <c r="AH38" s="37"/>
      <c r="AI38" s="37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</row>
    <row r="39" spans="1:51" ht="64.5" customHeight="1">
      <c r="A39" s="13"/>
      <c r="B39" s="30"/>
      <c r="C39" s="31"/>
      <c r="D39" s="39"/>
      <c r="E39" s="33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6"/>
      <c r="AG39" s="36"/>
      <c r="AH39" s="37"/>
      <c r="AI39" s="37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</row>
    <row r="40" spans="1:51" s="2" customFormat="1" ht="14.25" customHeight="1">
      <c r="A40" s="13"/>
      <c r="B40" s="30"/>
      <c r="C40" s="31"/>
      <c r="D40" s="39"/>
      <c r="E40" s="33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6"/>
      <c r="AG40" s="36"/>
      <c r="AH40" s="37"/>
      <c r="AI40" s="37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</row>
    <row r="41" spans="1:51" s="5" customFormat="1" ht="60" customHeight="1" thickBot="1">
      <c r="A41" s="13"/>
      <c r="B41" s="30"/>
      <c r="C41" s="31"/>
      <c r="D41" s="39"/>
      <c r="E41" s="33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6"/>
      <c r="AG41" s="36"/>
      <c r="AH41" s="37"/>
      <c r="AI41" s="37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</row>
    <row r="42" spans="2:35" s="13" customFormat="1" ht="14.25" customHeight="1">
      <c r="B42" s="30"/>
      <c r="C42" s="31"/>
      <c r="D42" s="32"/>
      <c r="E42" s="33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6"/>
      <c r="AG42" s="36"/>
      <c r="AH42" s="37"/>
      <c r="AI42" s="37"/>
    </row>
    <row r="43" spans="1:35" ht="14.25" customHeight="1">
      <c r="A43" s="24"/>
      <c r="B43" s="30"/>
      <c r="C43" s="31"/>
      <c r="D43" s="39"/>
      <c r="E43" s="33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40"/>
      <c r="AG43" s="40"/>
      <c r="AH43" s="37"/>
      <c r="AI43" s="37"/>
    </row>
    <row r="44" spans="1:35" ht="14.25" customHeight="1">
      <c r="A44" s="24"/>
      <c r="B44" s="30"/>
      <c r="C44" s="31"/>
      <c r="D44" s="39"/>
      <c r="E44" s="33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40"/>
      <c r="AG44" s="40"/>
      <c r="AH44" s="37"/>
      <c r="AI44" s="37"/>
    </row>
    <row r="45" spans="1:35" s="2" customFormat="1" ht="14.25" customHeight="1">
      <c r="A45" s="13"/>
      <c r="B45" s="30"/>
      <c r="C45" s="31"/>
      <c r="D45" s="39"/>
      <c r="E45" s="33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6"/>
      <c r="AG45" s="36"/>
      <c r="AH45" s="37"/>
      <c r="AI45" s="37"/>
    </row>
    <row r="46" spans="1:35" s="2" customFormat="1" ht="14.25" customHeight="1">
      <c r="A46" s="13"/>
      <c r="B46" s="30"/>
      <c r="C46" s="31"/>
      <c r="D46" s="32"/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6"/>
      <c r="AG46" s="36"/>
      <c r="AH46" s="37"/>
      <c r="AI46" s="37"/>
    </row>
    <row r="47" spans="1:35" ht="14.25" customHeight="1">
      <c r="A47" s="13"/>
      <c r="B47" s="30"/>
      <c r="C47" s="31"/>
      <c r="D47" s="39"/>
      <c r="E47" s="33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6"/>
      <c r="AG47" s="36"/>
      <c r="AH47" s="37"/>
      <c r="AI47" s="37"/>
    </row>
    <row r="48" spans="1:35" ht="14.25" customHeight="1">
      <c r="A48" s="13"/>
      <c r="B48" s="30"/>
      <c r="C48" s="31"/>
      <c r="D48" s="39"/>
      <c r="E48" s="33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6"/>
      <c r="AG48" s="36"/>
      <c r="AH48" s="37"/>
      <c r="AI48" s="37"/>
    </row>
    <row r="49" spans="1:35" ht="14.25" customHeight="1">
      <c r="A49" s="13"/>
      <c r="B49" s="30"/>
      <c r="C49" s="31"/>
      <c r="D49" s="39"/>
      <c r="E49" s="33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6"/>
      <c r="AG49" s="36"/>
      <c r="AH49" s="37"/>
      <c r="AI49" s="37"/>
    </row>
    <row r="50" spans="1:35" ht="12.75">
      <c r="A50" s="1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="1" customFormat="1" ht="12.75"/>
    <row r="52" s="1" customFormat="1" ht="12.75" hidden="1"/>
    <row r="53" s="1" customFormat="1" ht="12.75"/>
    <row r="54" s="1" customFormat="1" ht="12.75"/>
    <row r="55" s="1" customFormat="1" ht="57" customHeight="1"/>
    <row r="56" spans="2:31" s="1" customFormat="1" ht="48" customHeight="1">
      <c r="B56" s="6"/>
      <c r="C56" s="7"/>
      <c r="D56" s="11"/>
      <c r="E56" s="9"/>
      <c r="F56" s="7"/>
      <c r="G56" s="8"/>
      <c r="H56" s="9"/>
      <c r="I56" s="7"/>
      <c r="J56" s="8"/>
      <c r="K56" s="10"/>
      <c r="L56" s="7"/>
      <c r="M56" s="11"/>
      <c r="N56" s="7"/>
      <c r="O56" s="8"/>
      <c r="P56" s="9"/>
      <c r="Q56" s="7"/>
      <c r="R56" s="8"/>
      <c r="S56" s="9"/>
      <c r="T56" s="9"/>
      <c r="U56" s="9"/>
      <c r="V56" s="9"/>
      <c r="W56" s="9"/>
      <c r="X56" s="6"/>
      <c r="Y56" s="7"/>
      <c r="Z56" s="21"/>
      <c r="AA56" s="21"/>
      <c r="AB56" s="21"/>
      <c r="AC56" s="21"/>
      <c r="AD56" s="21"/>
      <c r="AE56" s="21"/>
    </row>
    <row r="57" spans="2:31" s="1" customFormat="1" ht="12.75">
      <c r="B57" s="6"/>
      <c r="C57" s="7"/>
      <c r="D57" s="11"/>
      <c r="E57" s="9"/>
      <c r="F57" s="7"/>
      <c r="G57" s="8"/>
      <c r="H57" s="9"/>
      <c r="I57" s="7"/>
      <c r="J57" s="8"/>
      <c r="K57" s="10"/>
      <c r="L57" s="7"/>
      <c r="M57" s="11"/>
      <c r="N57" s="7"/>
      <c r="O57" s="8"/>
      <c r="P57" s="9"/>
      <c r="Q57" s="7"/>
      <c r="R57" s="8"/>
      <c r="S57" s="9"/>
      <c r="T57" s="9"/>
      <c r="U57" s="9"/>
      <c r="V57" s="9"/>
      <c r="W57" s="9"/>
      <c r="X57" s="6"/>
      <c r="Y57" s="7"/>
      <c r="Z57" s="21"/>
      <c r="AA57" s="21"/>
      <c r="AB57" s="21"/>
      <c r="AC57" s="21"/>
      <c r="AD57" s="21"/>
      <c r="AE57" s="21"/>
    </row>
    <row r="58" spans="2:31" s="1" customFormat="1" ht="12.75">
      <c r="B58" s="6"/>
      <c r="C58" s="7"/>
      <c r="D58" s="11"/>
      <c r="E58" s="9"/>
      <c r="F58" s="7"/>
      <c r="G58" s="8"/>
      <c r="H58" s="9"/>
      <c r="I58" s="7"/>
      <c r="J58" s="8"/>
      <c r="K58" s="10"/>
      <c r="L58" s="7"/>
      <c r="M58" s="11"/>
      <c r="N58" s="7"/>
      <c r="O58" s="8"/>
      <c r="P58" s="9"/>
      <c r="Q58" s="7"/>
      <c r="R58" s="8"/>
      <c r="S58" s="9"/>
      <c r="T58" s="9"/>
      <c r="U58" s="9"/>
      <c r="V58" s="9"/>
      <c r="W58" s="9"/>
      <c r="X58" s="6"/>
      <c r="Y58" s="7"/>
      <c r="Z58" s="21"/>
      <c r="AA58" s="21"/>
      <c r="AB58" s="21"/>
      <c r="AC58" s="21"/>
      <c r="AD58" s="21"/>
      <c r="AE58" s="21"/>
    </row>
    <row r="59" spans="2:31" s="1" customFormat="1" ht="12.75">
      <c r="B59" s="6"/>
      <c r="C59" s="7"/>
      <c r="D59" s="11"/>
      <c r="E59" s="9"/>
      <c r="F59" s="7"/>
      <c r="G59" s="8"/>
      <c r="H59" s="9"/>
      <c r="I59" s="7"/>
      <c r="J59" s="8"/>
      <c r="K59" s="10"/>
      <c r="L59" s="7"/>
      <c r="M59" s="11"/>
      <c r="N59" s="7"/>
      <c r="O59" s="8"/>
      <c r="P59" s="9"/>
      <c r="Q59" s="7"/>
      <c r="R59" s="8"/>
      <c r="S59" s="9"/>
      <c r="T59" s="9"/>
      <c r="U59" s="9"/>
      <c r="V59" s="9"/>
      <c r="W59" s="9"/>
      <c r="X59" s="6"/>
      <c r="Y59" s="7"/>
      <c r="Z59" s="21"/>
      <c r="AA59" s="21"/>
      <c r="AB59" s="21"/>
      <c r="AC59" s="21"/>
      <c r="AD59" s="21"/>
      <c r="AE59" s="21"/>
    </row>
    <row r="60" spans="2:31" s="1" customFormat="1" ht="12.75">
      <c r="B60" s="6"/>
      <c r="C60" s="7"/>
      <c r="D60" s="11"/>
      <c r="E60" s="9"/>
      <c r="F60" s="7"/>
      <c r="G60" s="8"/>
      <c r="H60" s="9"/>
      <c r="I60" s="7"/>
      <c r="J60" s="8"/>
      <c r="K60" s="10"/>
      <c r="L60" s="7"/>
      <c r="M60" s="11"/>
      <c r="N60" s="7"/>
      <c r="O60" s="8"/>
      <c r="P60" s="9"/>
      <c r="Q60" s="7"/>
      <c r="R60" s="8"/>
      <c r="S60" s="9"/>
      <c r="T60" s="9"/>
      <c r="U60" s="9"/>
      <c r="V60" s="9"/>
      <c r="W60" s="9"/>
      <c r="X60" s="6"/>
      <c r="Y60" s="7"/>
      <c r="Z60" s="21"/>
      <c r="AA60" s="21"/>
      <c r="AB60" s="21"/>
      <c r="AC60" s="21"/>
      <c r="AD60" s="21"/>
      <c r="AE60" s="21"/>
    </row>
    <row r="61" spans="2:31" s="1" customFormat="1" ht="12.75">
      <c r="B61" s="6"/>
      <c r="C61" s="7"/>
      <c r="D61" s="11"/>
      <c r="E61" s="9"/>
      <c r="F61" s="7"/>
      <c r="G61" s="8"/>
      <c r="H61" s="9"/>
      <c r="I61" s="7"/>
      <c r="J61" s="8"/>
      <c r="K61" s="10"/>
      <c r="L61" s="7"/>
      <c r="M61" s="11"/>
      <c r="N61" s="7"/>
      <c r="O61" s="8"/>
      <c r="P61" s="9"/>
      <c r="Q61" s="7"/>
      <c r="R61" s="8"/>
      <c r="S61" s="9"/>
      <c r="T61" s="9"/>
      <c r="U61" s="9"/>
      <c r="V61" s="9"/>
      <c r="W61" s="9"/>
      <c r="X61" s="6"/>
      <c r="Y61" s="7"/>
      <c r="Z61" s="21"/>
      <c r="AA61" s="21"/>
      <c r="AB61" s="21"/>
      <c r="AC61" s="21"/>
      <c r="AD61" s="21"/>
      <c r="AE61" s="21"/>
    </row>
    <row r="62" spans="2:31" s="1" customFormat="1" ht="12.75">
      <c r="B62" s="6"/>
      <c r="C62" s="7"/>
      <c r="D62" s="11"/>
      <c r="E62" s="9"/>
      <c r="F62" s="7"/>
      <c r="G62" s="8"/>
      <c r="H62" s="9"/>
      <c r="I62" s="7"/>
      <c r="J62" s="8"/>
      <c r="K62" s="10"/>
      <c r="L62" s="7"/>
      <c r="M62" s="11"/>
      <c r="N62" s="7"/>
      <c r="O62" s="8"/>
      <c r="P62" s="9"/>
      <c r="Q62" s="7"/>
      <c r="R62" s="8"/>
      <c r="S62" s="9"/>
      <c r="T62" s="9"/>
      <c r="U62" s="9"/>
      <c r="V62" s="9"/>
      <c r="W62" s="9"/>
      <c r="X62" s="6"/>
      <c r="Y62" s="7"/>
      <c r="Z62" s="21"/>
      <c r="AA62" s="21"/>
      <c r="AB62" s="21"/>
      <c r="AC62" s="21"/>
      <c r="AD62" s="21"/>
      <c r="AE62" s="21"/>
    </row>
    <row r="63" spans="2:35" s="1" customFormat="1" ht="12.75">
      <c r="B63" s="6"/>
      <c r="C63" s="7"/>
      <c r="D63" s="11"/>
      <c r="E63" s="9"/>
      <c r="F63" s="7"/>
      <c r="G63" s="8"/>
      <c r="H63" s="9"/>
      <c r="I63" s="7"/>
      <c r="J63" s="8"/>
      <c r="K63" s="10"/>
      <c r="L63" s="7"/>
      <c r="M63" s="11"/>
      <c r="N63" s="7"/>
      <c r="O63" s="8"/>
      <c r="P63" s="9"/>
      <c r="Q63" s="7"/>
      <c r="R63" s="8"/>
      <c r="S63" s="9"/>
      <c r="T63" s="9"/>
      <c r="U63" s="9"/>
      <c r="V63" s="9"/>
      <c r="W63" s="9"/>
      <c r="X63" s="6"/>
      <c r="Y63" s="7"/>
      <c r="Z63" s="9"/>
      <c r="AA63" s="9"/>
      <c r="AB63" s="9"/>
      <c r="AC63" s="9"/>
      <c r="AD63" s="9"/>
      <c r="AE63" s="9"/>
      <c r="AF63" s="12"/>
      <c r="AG63" s="12"/>
      <c r="AH63" s="12"/>
      <c r="AI63" s="49"/>
    </row>
  </sheetData>
  <sheetProtection selectLockedCells="1" selectUnlockedCells="1"/>
  <printOptions/>
  <pageMargins left="0.2" right="0.2" top="0.2" bottom="0.2" header="0.5" footer="0.5"/>
  <pageSetup orientation="landscape" r:id="rId2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2010-02-28T22:01:11Z</dcterms:modified>
  <cp:category/>
  <cp:version/>
  <cp:contentType/>
  <cp:contentStatus/>
</cp:coreProperties>
</file>