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9372" windowHeight="4968" tabRatio="949" activeTab="0"/>
  </bookViews>
  <sheets>
    <sheet name=" 2010 month 01 results Yell " sheetId="1" r:id="rId1"/>
  </sheets>
  <definedNames/>
  <calcPr fullCalcOnLoad="1"/>
</workbook>
</file>

<file path=xl/sharedStrings.xml><?xml version="1.0" encoding="utf-8"?>
<sst xmlns="http://schemas.openxmlformats.org/spreadsheetml/2006/main" count="83" uniqueCount="46">
  <si>
    <t>Pl</t>
  </si>
  <si>
    <t>tot1</t>
  </si>
  <si>
    <t>tot4</t>
  </si>
  <si>
    <t>Best
heat</t>
  </si>
  <si>
    <t>time</t>
  </si>
  <si>
    <t>LAPS</t>
  </si>
  <si>
    <t>LAPTIME</t>
  </si>
  <si>
    <t>laps</t>
  </si>
  <si>
    <t>Lap
Length</t>
  </si>
  <si>
    <t>MPH</t>
  </si>
  <si>
    <t>Driver</t>
  </si>
  <si>
    <t>SCORES</t>
  </si>
  <si>
    <t>best 3</t>
  </si>
  <si>
    <t>Total</t>
  </si>
  <si>
    <t>class</t>
  </si>
  <si>
    <t>FINAL</t>
  </si>
  <si>
    <t>TIME</t>
  </si>
  <si>
    <t>best heat</t>
  </si>
  <si>
    <t>best of the day</t>
  </si>
  <si>
    <t>most in one race</t>
  </si>
  <si>
    <t>drop</t>
  </si>
  <si>
    <t>best</t>
  </si>
  <si>
    <t>AV SPEED</t>
  </si>
  <si>
    <t>white</t>
  </si>
  <si>
    <t>lane</t>
  </si>
  <si>
    <t>A-Z</t>
  </si>
  <si>
    <t>Dave Rouse</t>
  </si>
  <si>
    <t>Tony Stacey</t>
  </si>
  <si>
    <t>Julian Allard</t>
  </si>
  <si>
    <t>Deane Walpole</t>
  </si>
  <si>
    <t>Tony Baldock</t>
  </si>
  <si>
    <t>Andy Player</t>
  </si>
  <si>
    <t>Peter Baldock</t>
  </si>
  <si>
    <t>Roy Masters</t>
  </si>
  <si>
    <t>Ian Grinham</t>
  </si>
  <si>
    <t>Clive Harland</t>
  </si>
  <si>
    <t>Marc Townsend</t>
  </si>
  <si>
    <t>Martin Hill</t>
  </si>
  <si>
    <t>John Chell</t>
  </si>
  <si>
    <t>Modified</t>
  </si>
  <si>
    <t>Nascar</t>
  </si>
  <si>
    <t xml:space="preserve">GRID </t>
  </si>
  <si>
    <t>Q</t>
  </si>
  <si>
    <t>Modified (p)</t>
  </si>
  <si>
    <t>A</t>
  </si>
  <si>
    <t>B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</si>
</sst>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809]dd\ mmmm\ yy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9"/>
      <color indexed="8"/>
      <name val="Arial"/>
      <family val="2"/>
    </font>
    <font>
      <sz val="7.5"/>
      <name val="Arial"/>
      <family val="2"/>
    </font>
    <font>
      <sz val="7.5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4"/>
      <name val="Arial"/>
      <family val="0"/>
    </font>
    <font>
      <sz val="24"/>
      <color indexed="8"/>
      <name val="Arial"/>
      <family val="0"/>
    </font>
    <font>
      <sz val="20"/>
      <color indexed="8"/>
      <name val="Arial"/>
      <family val="2"/>
    </font>
    <font>
      <sz val="20"/>
      <name val="Arial"/>
      <family val="2"/>
    </font>
    <font>
      <b/>
      <sz val="7.5"/>
      <name val="Corbel"/>
      <family val="2"/>
    </font>
    <font>
      <sz val="9"/>
      <name val="Corbel"/>
      <family val="2"/>
    </font>
    <font>
      <b/>
      <sz val="6"/>
      <color indexed="17"/>
      <name val="Corbel"/>
      <family val="2"/>
    </font>
    <font>
      <sz val="7.5"/>
      <name val="Corbel"/>
      <family val="2"/>
    </font>
    <font>
      <sz val="7"/>
      <name val="Corbel"/>
      <family val="2"/>
    </font>
    <font>
      <b/>
      <sz val="8"/>
      <name val="Corbel"/>
      <family val="2"/>
    </font>
    <font>
      <sz val="9"/>
      <color indexed="8"/>
      <name val="Corbel"/>
      <family val="2"/>
    </font>
    <font>
      <b/>
      <sz val="11"/>
      <name val="Corbel"/>
      <family val="2"/>
    </font>
    <font>
      <b/>
      <sz val="11"/>
      <color indexed="8"/>
      <name val="Corbel"/>
      <family val="2"/>
    </font>
    <font>
      <b/>
      <sz val="11"/>
      <color indexed="17"/>
      <name val="Corbel"/>
      <family val="2"/>
    </font>
    <font>
      <b/>
      <sz val="11"/>
      <color indexed="9"/>
      <name val="Corbel"/>
      <family val="2"/>
    </font>
    <font>
      <sz val="8"/>
      <color indexed="8"/>
      <name val="Corbel"/>
      <family val="2"/>
    </font>
    <font>
      <sz val="7.5"/>
      <color indexed="8"/>
      <name val="Corbel"/>
      <family val="2"/>
    </font>
    <font>
      <sz val="10"/>
      <name val="Corbel"/>
      <family val="2"/>
    </font>
    <font>
      <b/>
      <sz val="14"/>
      <name val="Corbel"/>
      <family val="2"/>
    </font>
    <font>
      <sz val="12"/>
      <color indexed="8"/>
      <name val="Corbel"/>
      <family val="2"/>
    </font>
    <font>
      <sz val="13"/>
      <color indexed="8"/>
      <name val="Corbel"/>
      <family val="2"/>
    </font>
    <font>
      <sz val="13"/>
      <name val="Corbel"/>
      <family val="2"/>
    </font>
    <font>
      <b/>
      <sz val="10"/>
      <color indexed="10"/>
      <name val="Corbel"/>
      <family val="2"/>
    </font>
    <font>
      <sz val="10"/>
      <color indexed="8"/>
      <name val="Corbel"/>
      <family val="2"/>
    </font>
    <font>
      <b/>
      <sz val="14"/>
      <color indexed="8"/>
      <name val="Corbel"/>
      <family val="2"/>
    </font>
    <font>
      <b/>
      <sz val="12"/>
      <color indexed="10"/>
      <name val="Corbel"/>
      <family val="2"/>
    </font>
    <font>
      <b/>
      <sz val="12"/>
      <color indexed="61"/>
      <name val="Corbel"/>
      <family val="2"/>
    </font>
    <font>
      <sz val="12"/>
      <color indexed="12"/>
      <name val="Corbel"/>
      <family val="2"/>
    </font>
    <font>
      <sz val="12"/>
      <name val="Corbel"/>
      <family val="2"/>
    </font>
    <font>
      <b/>
      <sz val="12"/>
      <name val="Corbel"/>
      <family val="2"/>
    </font>
    <font>
      <sz val="12"/>
      <color indexed="61"/>
      <name val="Corbel"/>
      <family val="2"/>
    </font>
    <font>
      <sz val="13"/>
      <color indexed="10"/>
      <name val="Corbe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double">
        <color indexed="10"/>
      </left>
      <right style="thin"/>
      <top style="double">
        <color indexed="10"/>
      </top>
      <bottom style="thin"/>
    </border>
    <border>
      <left style="thin"/>
      <right style="thin"/>
      <top style="double">
        <color indexed="10"/>
      </top>
      <bottom style="thin"/>
    </border>
    <border>
      <left style="thin"/>
      <right>
        <color indexed="63"/>
      </right>
      <top style="double">
        <color indexed="37"/>
      </top>
      <bottom style="thin"/>
    </border>
    <border>
      <left>
        <color indexed="63"/>
      </left>
      <right style="thin"/>
      <top style="double">
        <color indexed="37"/>
      </top>
      <bottom style="thin"/>
    </border>
    <border>
      <left style="thin"/>
      <right>
        <color indexed="63"/>
      </right>
      <top style="double">
        <color indexed="10"/>
      </top>
      <bottom style="thin"/>
    </border>
    <border>
      <left>
        <color indexed="63"/>
      </left>
      <right style="thin"/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 style="thin"/>
    </border>
    <border>
      <left style="thin"/>
      <right style="double">
        <color indexed="10"/>
      </right>
      <top style="thin"/>
      <bottom>
        <color indexed="63"/>
      </bottom>
    </border>
    <border>
      <left style="thin"/>
      <right style="double">
        <color indexed="10"/>
      </right>
      <top style="medium"/>
      <bottom style="thin"/>
    </border>
    <border>
      <left style="double">
        <color indexed="10"/>
      </left>
      <right style="thin"/>
      <top style="thin"/>
      <bottom style="thin"/>
    </border>
    <border>
      <left style="thin"/>
      <right style="double">
        <color indexed="10"/>
      </right>
      <top style="thin"/>
      <bottom style="thin"/>
    </border>
    <border>
      <left style="double">
        <color indexed="10"/>
      </left>
      <right style="thin"/>
      <top style="thin"/>
      <bottom style="double">
        <color indexed="10"/>
      </bottom>
    </border>
    <border>
      <left style="thin"/>
      <right style="thin"/>
      <top style="thin"/>
      <bottom style="double">
        <color indexed="10"/>
      </bottom>
    </border>
    <border>
      <left style="thin"/>
      <right style="double">
        <color indexed="10"/>
      </right>
      <top style="thin"/>
      <bottom style="double">
        <color indexed="10"/>
      </bottom>
    </border>
    <border>
      <left style="thin"/>
      <right style="thin"/>
      <top>
        <color indexed="63"/>
      </top>
      <bottom style="thin"/>
    </border>
    <border>
      <left style="double">
        <color indexed="10"/>
      </left>
      <right style="thin"/>
      <top style="thin"/>
      <bottom>
        <color indexed="63"/>
      </bottom>
    </border>
    <border>
      <left style="double">
        <color indexed="10"/>
      </left>
      <right style="thin"/>
      <top style="medium"/>
      <bottom style="thin"/>
    </border>
  </borders>
  <cellStyleXfs count="20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2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0" xfId="0" applyBorder="1" applyAlignment="1">
      <alignment/>
    </xf>
    <xf numFmtId="0" fontId="0" fillId="2" borderId="18" xfId="0" applyFill="1" applyBorder="1" applyAlignment="1">
      <alignment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8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/>
      <protection locked="0"/>
    </xf>
    <xf numFmtId="2" fontId="9" fillId="3" borderId="0" xfId="0" applyNumberFormat="1" applyFont="1" applyFill="1" applyBorder="1" applyAlignment="1" applyProtection="1">
      <alignment horizontal="center"/>
      <protection locked="0"/>
    </xf>
    <xf numFmtId="2" fontId="9" fillId="3" borderId="0" xfId="0" applyNumberFormat="1" applyFont="1" applyFill="1" applyBorder="1" applyAlignment="1">
      <alignment/>
    </xf>
    <xf numFmtId="2" fontId="10" fillId="2" borderId="0" xfId="0" applyNumberFormat="1" applyFont="1" applyFill="1" applyBorder="1" applyAlignment="1">
      <alignment/>
    </xf>
    <xf numFmtId="173" fontId="10" fillId="2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center"/>
      <protection locked="0"/>
    </xf>
    <xf numFmtId="2" fontId="10" fillId="2" borderId="0" xfId="0" applyNumberFormat="1" applyFont="1" applyBorder="1" applyAlignment="1">
      <alignment/>
    </xf>
    <xf numFmtId="0" fontId="6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173" fontId="10" fillId="2" borderId="19" xfId="0" applyNumberFormat="1" applyFont="1" applyFill="1" applyBorder="1" applyAlignment="1">
      <alignment horizontal="center"/>
    </xf>
    <xf numFmtId="0" fontId="11" fillId="3" borderId="0" xfId="0" applyFont="1" applyFill="1" applyBorder="1" applyAlignment="1" applyProtection="1">
      <alignment/>
      <protection locked="0"/>
    </xf>
    <xf numFmtId="172" fontId="10" fillId="2" borderId="0" xfId="0" applyNumberFormat="1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12" fillId="3" borderId="0" xfId="0" applyFont="1" applyFill="1" applyBorder="1" applyAlignment="1" applyProtection="1">
      <alignment/>
      <protection locked="0"/>
    </xf>
    <xf numFmtId="0" fontId="13" fillId="3" borderId="0" xfId="0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Border="1" applyAlignment="1" applyProtection="1">
      <alignment horizontal="center"/>
      <protection locked="0"/>
    </xf>
    <xf numFmtId="2" fontId="14" fillId="3" borderId="0" xfId="0" applyNumberFormat="1" applyFont="1" applyFill="1" applyBorder="1" applyAlignment="1" applyProtection="1">
      <alignment horizontal="center"/>
      <protection locked="0"/>
    </xf>
    <xf numFmtId="2" fontId="15" fillId="3" borderId="0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Border="1" applyAlignment="1" applyProtection="1">
      <alignment horizontal="center"/>
      <protection locked="0"/>
    </xf>
    <xf numFmtId="2" fontId="4" fillId="3" borderId="0" xfId="0" applyNumberFormat="1" applyFont="1" applyFill="1" applyBorder="1" applyAlignment="1" applyProtection="1">
      <alignment horizontal="center"/>
      <protection locked="0"/>
    </xf>
    <xf numFmtId="2" fontId="4" fillId="3" borderId="0" xfId="0" applyNumberFormat="1" applyFont="1" applyFill="1" applyBorder="1" applyAlignment="1">
      <alignment/>
    </xf>
    <xf numFmtId="0" fontId="17" fillId="3" borderId="22" xfId="0" applyFont="1" applyFill="1" applyBorder="1" applyAlignment="1">
      <alignment/>
    </xf>
    <xf numFmtId="0" fontId="18" fillId="3" borderId="23" xfId="0" applyFont="1" applyFill="1" applyBorder="1" applyAlignment="1">
      <alignment horizontal="center"/>
    </xf>
    <xf numFmtId="0" fontId="17" fillId="3" borderId="23" xfId="0" applyFont="1" applyFill="1" applyBorder="1" applyAlignment="1">
      <alignment/>
    </xf>
    <xf numFmtId="0" fontId="17" fillId="4" borderId="24" xfId="0" applyFont="1" applyFill="1" applyBorder="1" applyAlignment="1">
      <alignment/>
    </xf>
    <xf numFmtId="0" fontId="17" fillId="4" borderId="25" xfId="0" applyFont="1" applyFill="1" applyBorder="1" applyAlignment="1">
      <alignment/>
    </xf>
    <xf numFmtId="0" fontId="17" fillId="5" borderId="26" xfId="0" applyFont="1" applyFill="1" applyBorder="1" applyAlignment="1">
      <alignment/>
    </xf>
    <xf numFmtId="0" fontId="17" fillId="5" borderId="27" xfId="0" applyFont="1" applyFill="1" applyBorder="1" applyAlignment="1">
      <alignment/>
    </xf>
    <xf numFmtId="0" fontId="19" fillId="2" borderId="26" xfId="0" applyFont="1" applyFill="1" applyBorder="1" applyAlignment="1">
      <alignment horizontal="right"/>
    </xf>
    <xf numFmtId="0" fontId="19" fillId="2" borderId="27" xfId="0" applyFont="1" applyFill="1" applyBorder="1" applyAlignment="1">
      <alignment/>
    </xf>
    <xf numFmtId="0" fontId="17" fillId="6" borderId="26" xfId="0" applyFont="1" applyFill="1" applyBorder="1" applyAlignment="1">
      <alignment/>
    </xf>
    <xf numFmtId="0" fontId="17" fillId="6" borderId="27" xfId="0" applyFont="1" applyFill="1" applyBorder="1" applyAlignment="1">
      <alignment/>
    </xf>
    <xf numFmtId="0" fontId="20" fillId="3" borderId="23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1" fillId="3" borderId="23" xfId="0" applyFont="1" applyFill="1" applyBorder="1" applyAlignment="1">
      <alignment horizontal="center"/>
    </xf>
    <xf numFmtId="0" fontId="20" fillId="3" borderId="23" xfId="0" applyFont="1" applyFill="1" applyBorder="1" applyAlignment="1">
      <alignment horizontal="right"/>
    </xf>
    <xf numFmtId="0" fontId="22" fillId="3" borderId="28" xfId="0" applyFont="1" applyFill="1" applyBorder="1" applyAlignment="1">
      <alignment horizontal="left"/>
    </xf>
    <xf numFmtId="0" fontId="18" fillId="3" borderId="1" xfId="0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/>
    </xf>
    <xf numFmtId="0" fontId="24" fillId="4" borderId="1" xfId="0" applyFont="1" applyFill="1" applyBorder="1" applyAlignment="1">
      <alignment horizontal="center"/>
    </xf>
    <xf numFmtId="0" fontId="24" fillId="4" borderId="1" xfId="0" applyFont="1" applyFill="1" applyBorder="1" applyAlignment="1">
      <alignment horizontal="left"/>
    </xf>
    <xf numFmtId="0" fontId="25" fillId="3" borderId="1" xfId="0" applyFont="1" applyFill="1" applyBorder="1" applyAlignment="1">
      <alignment horizontal="left"/>
    </xf>
    <xf numFmtId="0" fontId="25" fillId="5" borderId="1" xfId="0" applyFont="1" applyFill="1" applyBorder="1" applyAlignment="1">
      <alignment horizontal="center"/>
    </xf>
    <xf numFmtId="0" fontId="25" fillId="5" borderId="1" xfId="0" applyFont="1" applyFill="1" applyBorder="1" applyAlignment="1">
      <alignment horizontal="left"/>
    </xf>
    <xf numFmtId="0" fontId="26" fillId="2" borderId="1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left"/>
    </xf>
    <xf numFmtId="0" fontId="27" fillId="6" borderId="1" xfId="0" applyFont="1" applyFill="1" applyBorder="1" applyAlignment="1">
      <alignment horizontal="center"/>
    </xf>
    <xf numFmtId="0" fontId="27" fillId="6" borderId="1" xfId="0" applyFont="1" applyFill="1" applyBorder="1" applyAlignment="1">
      <alignment horizontal="left"/>
    </xf>
    <xf numFmtId="0" fontId="23" fillId="3" borderId="1" xfId="0" applyFont="1" applyFill="1" applyBorder="1" applyAlignment="1">
      <alignment horizontal="center" wrapText="1"/>
    </xf>
    <xf numFmtId="0" fontId="28" fillId="3" borderId="1" xfId="0" applyFont="1" applyFill="1" applyBorder="1" applyAlignment="1">
      <alignment horizontal="center" wrapText="1"/>
    </xf>
    <xf numFmtId="0" fontId="29" fillId="3" borderId="1" xfId="0" applyFont="1" applyFill="1" applyBorder="1" applyAlignment="1">
      <alignment horizontal="center" wrapText="1"/>
    </xf>
    <xf numFmtId="0" fontId="23" fillId="3" borderId="29" xfId="0" applyFont="1" applyFill="1" applyBorder="1" applyAlignment="1">
      <alignment horizontal="center"/>
    </xf>
    <xf numFmtId="0" fontId="31" fillId="3" borderId="2" xfId="0" applyFont="1" applyFill="1" applyBorder="1" applyAlignment="1" applyProtection="1">
      <alignment horizontal="left"/>
      <protection locked="0"/>
    </xf>
    <xf numFmtId="0" fontId="23" fillId="3" borderId="2" xfId="0" applyFont="1" applyFill="1" applyBorder="1" applyAlignment="1" applyProtection="1">
      <alignment/>
      <protection locked="0"/>
    </xf>
    <xf numFmtId="2" fontId="32" fillId="3" borderId="2" xfId="0" applyNumberFormat="1" applyFont="1" applyFill="1" applyBorder="1" applyAlignment="1" applyProtection="1">
      <alignment horizontal="center"/>
      <protection locked="0"/>
    </xf>
    <xf numFmtId="2" fontId="32" fillId="3" borderId="2" xfId="0" applyNumberFormat="1" applyFont="1" applyFill="1" applyBorder="1" applyAlignment="1">
      <alignment horizontal="center"/>
    </xf>
    <xf numFmtId="2" fontId="33" fillId="3" borderId="2" xfId="0" applyNumberFormat="1" applyFont="1" applyFill="1" applyBorder="1" applyAlignment="1">
      <alignment horizontal="center"/>
    </xf>
    <xf numFmtId="172" fontId="34" fillId="2" borderId="3" xfId="0" applyNumberFormat="1" applyFont="1" applyFill="1" applyBorder="1" applyAlignment="1">
      <alignment horizontal="center"/>
    </xf>
    <xf numFmtId="173" fontId="34" fillId="2" borderId="30" xfId="0" applyNumberFormat="1" applyFont="1" applyFill="1" applyBorder="1" applyAlignment="1">
      <alignment horizontal="center"/>
    </xf>
    <xf numFmtId="0" fontId="30" fillId="3" borderId="31" xfId="0" applyFont="1" applyFill="1" applyBorder="1" applyAlignment="1" applyProtection="1">
      <alignment horizontal="center"/>
      <protection locked="0"/>
    </xf>
    <xf numFmtId="0" fontId="31" fillId="3" borderId="3" xfId="0" applyFont="1" applyFill="1" applyBorder="1" applyAlignment="1" applyProtection="1">
      <alignment horizontal="left"/>
      <protection locked="0"/>
    </xf>
    <xf numFmtId="0" fontId="23" fillId="3" borderId="3" xfId="0" applyFont="1" applyFill="1" applyBorder="1" applyAlignment="1" applyProtection="1">
      <alignment/>
      <protection locked="0"/>
    </xf>
    <xf numFmtId="2" fontId="32" fillId="3" borderId="3" xfId="0" applyNumberFormat="1" applyFont="1" applyFill="1" applyBorder="1" applyAlignment="1" applyProtection="1">
      <alignment horizontal="center"/>
      <protection locked="0"/>
    </xf>
    <xf numFmtId="2" fontId="32" fillId="3" borderId="3" xfId="0" applyNumberFormat="1" applyFont="1" applyFill="1" applyBorder="1" applyAlignment="1">
      <alignment horizontal="center"/>
    </xf>
    <xf numFmtId="2" fontId="33" fillId="3" borderId="3" xfId="0" applyNumberFormat="1" applyFont="1" applyFill="1" applyBorder="1" applyAlignment="1">
      <alignment horizontal="center"/>
    </xf>
    <xf numFmtId="173" fontId="34" fillId="2" borderId="32" xfId="0" applyNumberFormat="1" applyFont="1" applyFill="1" applyBorder="1" applyAlignment="1">
      <alignment horizontal="center"/>
    </xf>
    <xf numFmtId="0" fontId="35" fillId="3" borderId="31" xfId="0" applyFont="1" applyFill="1" applyBorder="1" applyAlignment="1" applyProtection="1">
      <alignment horizontal="center"/>
      <protection locked="0"/>
    </xf>
    <xf numFmtId="0" fontId="37" fillId="3" borderId="3" xfId="0" applyFont="1" applyFill="1" applyBorder="1" applyAlignment="1" applyProtection="1">
      <alignment horizontal="left"/>
      <protection locked="0"/>
    </xf>
    <xf numFmtId="0" fontId="30" fillId="3" borderId="33" xfId="0" applyFont="1" applyFill="1" applyBorder="1" applyAlignment="1" applyProtection="1">
      <alignment horizontal="center"/>
      <protection locked="0"/>
    </xf>
    <xf numFmtId="0" fontId="31" fillId="3" borderId="34" xfId="0" applyFont="1" applyFill="1" applyBorder="1" applyAlignment="1" applyProtection="1">
      <alignment horizontal="left"/>
      <protection locked="0"/>
    </xf>
    <xf numFmtId="0" fontId="23" fillId="3" borderId="34" xfId="0" applyFont="1" applyFill="1" applyBorder="1" applyAlignment="1" applyProtection="1">
      <alignment/>
      <protection locked="0"/>
    </xf>
    <xf numFmtId="2" fontId="32" fillId="3" borderId="34" xfId="0" applyNumberFormat="1" applyFont="1" applyFill="1" applyBorder="1" applyAlignment="1" applyProtection="1">
      <alignment horizontal="center"/>
      <protection locked="0"/>
    </xf>
    <xf numFmtId="2" fontId="32" fillId="3" borderId="34" xfId="0" applyNumberFormat="1" applyFont="1" applyFill="1" applyBorder="1" applyAlignment="1">
      <alignment horizontal="center"/>
    </xf>
    <xf numFmtId="2" fontId="33" fillId="3" borderId="34" xfId="0" applyNumberFormat="1" applyFont="1" applyFill="1" applyBorder="1" applyAlignment="1">
      <alignment horizontal="center"/>
    </xf>
    <xf numFmtId="172" fontId="34" fillId="2" borderId="34" xfId="0" applyNumberFormat="1" applyFont="1" applyFill="1" applyBorder="1" applyAlignment="1">
      <alignment horizontal="center"/>
    </xf>
    <xf numFmtId="173" fontId="34" fillId="2" borderId="35" xfId="0" applyNumberFormat="1" applyFont="1" applyFill="1" applyBorder="1" applyAlignment="1">
      <alignment horizontal="center"/>
    </xf>
    <xf numFmtId="0" fontId="30" fillId="3" borderId="2" xfId="0" applyFont="1" applyFill="1" applyBorder="1" applyAlignment="1" applyProtection="1">
      <alignment horizontal="center"/>
      <protection locked="0"/>
    </xf>
    <xf numFmtId="0" fontId="30" fillId="3" borderId="3" xfId="0" applyFont="1" applyFill="1" applyBorder="1" applyAlignment="1" applyProtection="1">
      <alignment horizontal="center"/>
      <protection locked="0"/>
    </xf>
    <xf numFmtId="0" fontId="36" fillId="3" borderId="3" xfId="0" applyFont="1" applyFill="1" applyBorder="1" applyAlignment="1" applyProtection="1">
      <alignment horizontal="center"/>
      <protection locked="0"/>
    </xf>
    <xf numFmtId="0" fontId="30" fillId="3" borderId="34" xfId="0" applyFont="1" applyFill="1" applyBorder="1" applyAlignment="1" applyProtection="1">
      <alignment horizontal="center"/>
      <protection locked="0"/>
    </xf>
    <xf numFmtId="172" fontId="34" fillId="2" borderId="36" xfId="0" applyNumberFormat="1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 wrapText="1"/>
    </xf>
    <xf numFmtId="0" fontId="23" fillId="3" borderId="37" xfId="0" applyFont="1" applyFill="1" applyBorder="1" applyAlignment="1">
      <alignment horizontal="center"/>
    </xf>
    <xf numFmtId="2" fontId="38" fillId="3" borderId="3" xfId="0" applyNumberFormat="1" applyFont="1" applyFill="1" applyBorder="1" applyAlignment="1" applyProtection="1">
      <alignment horizontal="center"/>
      <protection locked="0"/>
    </xf>
    <xf numFmtId="2" fontId="38" fillId="7" borderId="3" xfId="0" applyNumberFormat="1" applyFont="1" applyFill="1" applyBorder="1" applyAlignment="1" applyProtection="1">
      <alignment horizontal="center"/>
      <protection locked="0"/>
    </xf>
    <xf numFmtId="2" fontId="39" fillId="3" borderId="3" xfId="0" applyNumberFormat="1" applyFont="1" applyFill="1" applyBorder="1" applyAlignment="1" applyProtection="1">
      <alignment horizontal="center"/>
      <protection locked="0"/>
    </xf>
    <xf numFmtId="0" fontId="32" fillId="3" borderId="2" xfId="0" applyNumberFormat="1" applyFont="1" applyFill="1" applyBorder="1" applyAlignment="1">
      <alignment horizontal="center"/>
    </xf>
    <xf numFmtId="0" fontId="32" fillId="3" borderId="3" xfId="0" applyNumberFormat="1" applyFont="1" applyFill="1" applyBorder="1" applyAlignment="1">
      <alignment horizontal="center"/>
    </xf>
    <xf numFmtId="0" fontId="32" fillId="3" borderId="34" xfId="0" applyNumberFormat="1" applyFont="1" applyFill="1" applyBorder="1" applyAlignment="1">
      <alignment horizontal="center"/>
    </xf>
    <xf numFmtId="0" fontId="35" fillId="3" borderId="38" xfId="0" applyFont="1" applyFill="1" applyBorder="1" applyAlignment="1" applyProtection="1">
      <alignment horizontal="center"/>
      <protection locked="0"/>
    </xf>
    <xf numFmtId="2" fontId="32" fillId="0" borderId="2" xfId="0" applyNumberFormat="1" applyFont="1" applyFill="1" applyBorder="1" applyAlignment="1">
      <alignment horizontal="center"/>
    </xf>
    <xf numFmtId="2" fontId="40" fillId="8" borderId="3" xfId="0" applyNumberFormat="1" applyFont="1" applyFill="1" applyBorder="1" applyAlignment="1">
      <alignment horizontal="center"/>
    </xf>
    <xf numFmtId="2" fontId="32" fillId="8" borderId="3" xfId="0" applyNumberFormat="1" applyFont="1" applyFill="1" applyBorder="1" applyAlignment="1">
      <alignment horizontal="center"/>
    </xf>
    <xf numFmtId="2" fontId="32" fillId="4" borderId="3" xfId="0" applyNumberFormat="1" applyFont="1" applyFill="1" applyBorder="1" applyAlignment="1">
      <alignment horizontal="center"/>
    </xf>
    <xf numFmtId="2" fontId="32" fillId="5" borderId="3" xfId="0" applyNumberFormat="1" applyFont="1" applyFill="1" applyBorder="1" applyAlignment="1">
      <alignment horizontal="center"/>
    </xf>
    <xf numFmtId="2" fontId="32" fillId="4" borderId="34" xfId="0" applyNumberFormat="1" applyFont="1" applyFill="1" applyBorder="1" applyAlignment="1">
      <alignment horizontal="center"/>
    </xf>
    <xf numFmtId="2" fontId="41" fillId="0" borderId="3" xfId="0" applyNumberFormat="1" applyFont="1" applyFill="1" applyBorder="1" applyAlignment="1" applyProtection="1">
      <alignment horizontal="center"/>
      <protection locked="0"/>
    </xf>
    <xf numFmtId="2" fontId="42" fillId="0" borderId="3" xfId="0" applyNumberFormat="1" applyFont="1" applyFill="1" applyBorder="1" applyAlignment="1" applyProtection="1">
      <alignment horizontal="center"/>
      <protection locked="0"/>
    </xf>
    <xf numFmtId="2" fontId="43" fillId="9" borderId="2" xfId="0" applyNumberFormat="1" applyFont="1" applyFill="1" applyBorder="1" applyAlignment="1" applyProtection="1">
      <alignment horizontal="center"/>
      <protection locked="0"/>
    </xf>
    <xf numFmtId="2" fontId="44" fillId="7" borderId="2" xfId="0" applyNumberFormat="1" applyFont="1" applyFill="1" applyBorder="1" applyAlignment="1">
      <alignment horizontal="center"/>
    </xf>
    <xf numFmtId="2" fontId="44" fillId="3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AX56"/>
  <sheetViews>
    <sheetView showGridLines="0" tabSelected="1" zoomScale="79" zoomScaleNormal="79" workbookViewId="0" topLeftCell="A2">
      <selection activeCell="AB20" sqref="AB20"/>
    </sheetView>
  </sheetViews>
  <sheetFormatPr defaultColWidth="9.140625" defaultRowHeight="12.75"/>
  <cols>
    <col min="1" max="1" width="1.7109375" style="12" customWidth="1"/>
    <col min="2" max="2" width="3.28125" style="6" customWidth="1"/>
    <col min="3" max="3" width="20.7109375" style="7" customWidth="1"/>
    <col min="4" max="4" width="11.140625" style="11" customWidth="1"/>
    <col min="5" max="5" width="3.00390625" style="9" hidden="1" customWidth="1"/>
    <col min="6" max="6" width="6.7109375" style="7" customWidth="1"/>
    <col min="7" max="7" width="6.7109375" style="8" customWidth="1"/>
    <col min="8" max="8" width="6.7109375" style="9" hidden="1" customWidth="1"/>
    <col min="9" max="9" width="6.7109375" style="7" customWidth="1"/>
    <col min="10" max="10" width="7.140625" style="8" customWidth="1"/>
    <col min="11" max="11" width="6.7109375" style="10" hidden="1" customWidth="1"/>
    <col min="12" max="12" width="6.7109375" style="7" hidden="1" customWidth="1"/>
    <col min="13" max="13" width="6.7109375" style="11" hidden="1" customWidth="1"/>
    <col min="14" max="14" width="6.7109375" style="7" customWidth="1"/>
    <col min="15" max="15" width="6.7109375" style="8" customWidth="1"/>
    <col min="16" max="16" width="6.7109375" style="9" hidden="1" customWidth="1"/>
    <col min="17" max="17" width="6.7109375" style="7" customWidth="1"/>
    <col min="18" max="18" width="6.7109375" style="8" customWidth="1"/>
    <col min="19" max="19" width="7.421875" style="9" hidden="1" customWidth="1"/>
    <col min="20" max="21" width="6.7109375" style="9" hidden="1" customWidth="1"/>
    <col min="22" max="22" width="8.7109375" style="9" customWidth="1"/>
    <col min="23" max="23" width="4.8515625" style="9" customWidth="1"/>
    <col min="24" max="24" width="6.7109375" style="6" customWidth="1"/>
    <col min="25" max="25" width="6.7109375" style="7" customWidth="1"/>
    <col min="26" max="27" width="4.140625" style="9" customWidth="1"/>
    <col min="28" max="29" width="6.7109375" style="9" customWidth="1"/>
    <col min="30" max="30" width="7.8515625" style="9" customWidth="1"/>
    <col min="31" max="31" width="6.7109375" style="9" customWidth="1"/>
    <col min="32" max="32" width="6.7109375" style="12" customWidth="1"/>
    <col min="33" max="33" width="11.28125" style="12" customWidth="1"/>
    <col min="34" max="34" width="3.28125" style="42" customWidth="1"/>
    <col min="35" max="35" width="65.00390625" style="4" customWidth="1"/>
    <col min="36" max="16384" width="8.8515625" style="4" customWidth="1"/>
  </cols>
  <sheetData>
    <row r="1" spans="1:34" s="2" customFormat="1" ht="42.75" customHeight="1" hidden="1" thickBot="1">
      <c r="A1" s="23"/>
      <c r="B1" s="14"/>
      <c r="C1" s="15"/>
      <c r="D1" s="22"/>
      <c r="E1" s="17"/>
      <c r="F1" s="15"/>
      <c r="G1" s="16"/>
      <c r="H1" s="17"/>
      <c r="I1" s="15"/>
      <c r="J1" s="16"/>
      <c r="K1" s="18"/>
      <c r="L1" s="19"/>
      <c r="M1" s="20"/>
      <c r="N1" s="15"/>
      <c r="O1" s="16"/>
      <c r="P1" s="17"/>
      <c r="Q1" s="15"/>
      <c r="R1" s="16"/>
      <c r="S1" s="21"/>
      <c r="T1" s="21"/>
      <c r="U1" s="21"/>
      <c r="V1" s="21"/>
      <c r="W1" s="21"/>
      <c r="X1" s="14"/>
      <c r="Y1" s="15"/>
      <c r="Z1" s="21"/>
      <c r="AA1" s="21"/>
      <c r="AB1" s="21"/>
      <c r="AC1" s="21"/>
      <c r="AD1" s="21"/>
      <c r="AE1" s="21"/>
      <c r="AF1" s="13"/>
      <c r="AG1" s="13"/>
      <c r="AH1" s="13"/>
    </row>
    <row r="2" spans="1:35" s="2" customFormat="1" ht="9.75" customHeight="1" thickBot="1">
      <c r="A2" s="13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13"/>
      <c r="AG2" s="13"/>
      <c r="AH2" s="13"/>
      <c r="AI2" s="13"/>
    </row>
    <row r="3" spans="1:35" s="2" customFormat="1" ht="13.5" thickTop="1">
      <c r="A3" s="25"/>
      <c r="B3" s="54"/>
      <c r="C3" s="55"/>
      <c r="D3" s="55"/>
      <c r="E3" s="56"/>
      <c r="F3" s="57"/>
      <c r="G3" s="58"/>
      <c r="H3" s="56"/>
      <c r="I3" s="59"/>
      <c r="J3" s="60"/>
      <c r="K3" s="56"/>
      <c r="L3" s="56"/>
      <c r="M3" s="56"/>
      <c r="N3" s="61" t="s">
        <v>23</v>
      </c>
      <c r="O3" s="62" t="s">
        <v>24</v>
      </c>
      <c r="P3" s="56"/>
      <c r="Q3" s="63"/>
      <c r="R3" s="64"/>
      <c r="S3" s="65" t="s">
        <v>11</v>
      </c>
      <c r="T3" s="65" t="s">
        <v>11</v>
      </c>
      <c r="U3" s="65" t="s">
        <v>11</v>
      </c>
      <c r="V3" s="65" t="s">
        <v>11</v>
      </c>
      <c r="W3" s="65" t="s">
        <v>41</v>
      </c>
      <c r="X3" s="66" t="s">
        <v>6</v>
      </c>
      <c r="Y3" s="65" t="s">
        <v>5</v>
      </c>
      <c r="Z3" s="67" t="s">
        <v>15</v>
      </c>
      <c r="AA3" s="67" t="s">
        <v>15</v>
      </c>
      <c r="AB3" s="65" t="s">
        <v>15</v>
      </c>
      <c r="AC3" s="65" t="s">
        <v>15</v>
      </c>
      <c r="AD3" s="65" t="s">
        <v>5</v>
      </c>
      <c r="AE3" s="66" t="s">
        <v>6</v>
      </c>
      <c r="AF3" s="68"/>
      <c r="AG3" s="69" t="s">
        <v>22</v>
      </c>
      <c r="AH3" s="38"/>
      <c r="AI3" s="13"/>
    </row>
    <row r="4" spans="1:35" s="2" customFormat="1" ht="27.75" customHeight="1" thickBot="1">
      <c r="A4" s="25"/>
      <c r="B4" s="115" t="s">
        <v>0</v>
      </c>
      <c r="C4" s="70" t="s">
        <v>10</v>
      </c>
      <c r="D4" s="71" t="s">
        <v>14</v>
      </c>
      <c r="E4" s="71">
        <v>1</v>
      </c>
      <c r="F4" s="72" t="s">
        <v>7</v>
      </c>
      <c r="G4" s="73" t="s">
        <v>4</v>
      </c>
      <c r="H4" s="74">
        <v>2</v>
      </c>
      <c r="I4" s="75" t="s">
        <v>7</v>
      </c>
      <c r="J4" s="76" t="s">
        <v>4</v>
      </c>
      <c r="K4" s="74" t="s">
        <v>1</v>
      </c>
      <c r="L4" s="74" t="s">
        <v>2</v>
      </c>
      <c r="M4" s="74">
        <v>3</v>
      </c>
      <c r="N4" s="77" t="s">
        <v>7</v>
      </c>
      <c r="O4" s="78" t="s">
        <v>4</v>
      </c>
      <c r="P4" s="74">
        <v>4</v>
      </c>
      <c r="Q4" s="79" t="s">
        <v>7</v>
      </c>
      <c r="R4" s="80" t="s">
        <v>4</v>
      </c>
      <c r="S4" s="81" t="s">
        <v>13</v>
      </c>
      <c r="T4" s="81" t="s">
        <v>20</v>
      </c>
      <c r="U4" s="81" t="s">
        <v>21</v>
      </c>
      <c r="V4" s="81" t="s">
        <v>12</v>
      </c>
      <c r="W4" s="81" t="s">
        <v>42</v>
      </c>
      <c r="X4" s="81" t="s">
        <v>17</v>
      </c>
      <c r="Y4" s="81" t="s">
        <v>3</v>
      </c>
      <c r="Z4" s="81" t="s">
        <v>24</v>
      </c>
      <c r="AA4" s="81" t="s">
        <v>25</v>
      </c>
      <c r="AB4" s="82" t="s">
        <v>5</v>
      </c>
      <c r="AC4" s="82" t="s">
        <v>16</v>
      </c>
      <c r="AD4" s="83" t="s">
        <v>19</v>
      </c>
      <c r="AE4" s="82" t="s">
        <v>18</v>
      </c>
      <c r="AF4" s="114" t="s">
        <v>8</v>
      </c>
      <c r="AG4" s="84" t="s">
        <v>9</v>
      </c>
      <c r="AH4" s="37"/>
      <c r="AI4" s="13"/>
    </row>
    <row r="5" spans="1:35" ht="24" customHeight="1">
      <c r="A5" s="25"/>
      <c r="B5" s="122">
        <v>1</v>
      </c>
      <c r="C5" s="85" t="s">
        <v>37</v>
      </c>
      <c r="D5" s="109" t="s">
        <v>43</v>
      </c>
      <c r="E5" s="86"/>
      <c r="F5" s="87">
        <v>35.59</v>
      </c>
      <c r="G5" s="131">
        <v>3.87</v>
      </c>
      <c r="H5" s="87">
        <v>0</v>
      </c>
      <c r="I5" s="87">
        <v>33.46</v>
      </c>
      <c r="J5" s="131">
        <v>4.07</v>
      </c>
      <c r="K5" s="87">
        <v>0</v>
      </c>
      <c r="L5" s="87">
        <v>0</v>
      </c>
      <c r="M5" s="87">
        <v>0</v>
      </c>
      <c r="N5" s="87">
        <v>30.83</v>
      </c>
      <c r="O5" s="131">
        <v>4.05</v>
      </c>
      <c r="P5" s="87">
        <v>0</v>
      </c>
      <c r="Q5" s="87">
        <v>36.33</v>
      </c>
      <c r="R5" s="131">
        <v>3.91</v>
      </c>
      <c r="S5" s="88">
        <f>SUM(F5,I5,N5,Q5)</f>
        <v>136.21</v>
      </c>
      <c r="T5" s="88">
        <f>MIN(F5,I5,N5,Q5)</f>
        <v>30.83</v>
      </c>
      <c r="U5" s="88">
        <f>MAX(F5,I5,N5,Q5)</f>
        <v>36.33</v>
      </c>
      <c r="V5" s="88">
        <f>SUM(S5-T5)</f>
        <v>105.38000000000001</v>
      </c>
      <c r="W5" s="119">
        <v>3</v>
      </c>
      <c r="X5" s="88">
        <f>MIN(G5,J5,O5,R5)</f>
        <v>3.87</v>
      </c>
      <c r="Y5" s="88">
        <f>MAX(F5,I5,N5,Q5)</f>
        <v>36.33</v>
      </c>
      <c r="Z5" s="123"/>
      <c r="AA5" s="88" t="s">
        <v>44</v>
      </c>
      <c r="AB5" s="89">
        <v>42.92</v>
      </c>
      <c r="AC5" s="89">
        <v>3.86</v>
      </c>
      <c r="AD5" s="132">
        <f>MAX(U5,AB5)</f>
        <v>42.92</v>
      </c>
      <c r="AE5" s="132">
        <f>MIN(X5,AC5)</f>
        <v>3.86</v>
      </c>
      <c r="AF5" s="113">
        <v>87.5</v>
      </c>
      <c r="AG5" s="91">
        <f>SUM(3600/AE5*AF5/5280)</f>
        <v>15.45572303344324</v>
      </c>
      <c r="AH5" s="39"/>
      <c r="AI5" s="13"/>
    </row>
    <row r="6" spans="1:35" ht="24" customHeight="1">
      <c r="A6" s="25"/>
      <c r="B6" s="92">
        <v>2</v>
      </c>
      <c r="C6" s="93" t="s">
        <v>35</v>
      </c>
      <c r="D6" s="110" t="s">
        <v>43</v>
      </c>
      <c r="E6" s="94">
        <v>14</v>
      </c>
      <c r="F6" s="117">
        <v>38.72</v>
      </c>
      <c r="G6" s="130">
        <v>4.23</v>
      </c>
      <c r="H6" s="95">
        <v>0</v>
      </c>
      <c r="I6" s="117">
        <v>38.27</v>
      </c>
      <c r="J6" s="129">
        <v>4.41</v>
      </c>
      <c r="K6" s="95">
        <v>0</v>
      </c>
      <c r="L6" s="95">
        <v>0</v>
      </c>
      <c r="M6" s="95">
        <v>0</v>
      </c>
      <c r="N6" s="117">
        <v>37.82</v>
      </c>
      <c r="O6" s="129">
        <v>4.27</v>
      </c>
      <c r="P6" s="95">
        <v>0</v>
      </c>
      <c r="Q6" s="117">
        <v>41.48</v>
      </c>
      <c r="R6" s="129">
        <v>4.16</v>
      </c>
      <c r="S6" s="96">
        <f>SUM(F6,I6,N6,Q6)</f>
        <v>156.29</v>
      </c>
      <c r="T6" s="96">
        <f>MIN(F6,I6,N6,Q6)</f>
        <v>37.82</v>
      </c>
      <c r="U6" s="96">
        <f>MAX(F6,I6,N6,Q6)</f>
        <v>41.48</v>
      </c>
      <c r="V6" s="96">
        <f>SUM(S6-T6)</f>
        <v>118.47</v>
      </c>
      <c r="W6" s="120">
        <v>1</v>
      </c>
      <c r="X6" s="96">
        <f>MIN(G6,J6,O6,R6)</f>
        <v>4.16</v>
      </c>
      <c r="Y6" s="96">
        <f>MAX(F6,I6,N6,Q6)</f>
        <v>41.48</v>
      </c>
      <c r="Z6" s="124"/>
      <c r="AA6" s="96" t="s">
        <v>44</v>
      </c>
      <c r="AB6" s="97">
        <v>41.33</v>
      </c>
      <c r="AC6" s="97">
        <v>4.04</v>
      </c>
      <c r="AD6" s="97">
        <f>MAX(U6,AB6)</f>
        <v>41.48</v>
      </c>
      <c r="AE6" s="97">
        <f>MIN(X6,AC6)</f>
        <v>4.04</v>
      </c>
      <c r="AF6" s="90">
        <v>87.5</v>
      </c>
      <c r="AG6" s="98">
        <f>SUM(3600/AE6*AF6/5280)</f>
        <v>14.767101710171017</v>
      </c>
      <c r="AH6" s="39"/>
      <c r="AI6" s="13"/>
    </row>
    <row r="7" spans="1:35" s="5" customFormat="1" ht="24" customHeight="1" thickBot="1">
      <c r="A7" s="25"/>
      <c r="B7" s="92">
        <v>3</v>
      </c>
      <c r="C7" s="93" t="s">
        <v>36</v>
      </c>
      <c r="D7" s="110" t="s">
        <v>43</v>
      </c>
      <c r="E7" s="94">
        <v>17</v>
      </c>
      <c r="F7" s="95">
        <v>37.42</v>
      </c>
      <c r="G7" s="129">
        <v>4.46</v>
      </c>
      <c r="H7" s="95">
        <v>0</v>
      </c>
      <c r="I7" s="95">
        <v>36.82</v>
      </c>
      <c r="J7" s="130">
        <v>4.31</v>
      </c>
      <c r="K7" s="95">
        <v>0</v>
      </c>
      <c r="L7" s="95">
        <v>0</v>
      </c>
      <c r="M7" s="95">
        <v>0</v>
      </c>
      <c r="N7" s="95">
        <v>36.66</v>
      </c>
      <c r="O7" s="130">
        <v>4.17</v>
      </c>
      <c r="P7" s="95">
        <v>0</v>
      </c>
      <c r="Q7" s="95">
        <v>39.38</v>
      </c>
      <c r="R7" s="130">
        <v>4.12</v>
      </c>
      <c r="S7" s="96">
        <f>SUM(F7,I7,N7,Q7)</f>
        <v>150.28</v>
      </c>
      <c r="T7" s="96">
        <f>MIN(F7,I7,N7,Q7)</f>
        <v>36.66</v>
      </c>
      <c r="U7" s="96">
        <f>MAX(F7,I7,N7,Q7)</f>
        <v>39.38</v>
      </c>
      <c r="V7" s="96">
        <f>SUM(S7-T7)</f>
        <v>113.62</v>
      </c>
      <c r="W7" s="120">
        <v>2</v>
      </c>
      <c r="X7" s="96">
        <f>MIN(G7,J7,O7,R7)</f>
        <v>4.12</v>
      </c>
      <c r="Y7" s="96">
        <f>MAX(F7,I7,N7,Q7)</f>
        <v>39.38</v>
      </c>
      <c r="Z7" s="126"/>
      <c r="AA7" s="96" t="s">
        <v>44</v>
      </c>
      <c r="AB7" s="97">
        <v>38.41</v>
      </c>
      <c r="AC7" s="97">
        <v>3.96</v>
      </c>
      <c r="AD7" s="97">
        <f>MAX(U7,AB7)</f>
        <v>39.38</v>
      </c>
      <c r="AE7" s="97">
        <f>MIN(X7,AC7)</f>
        <v>3.96</v>
      </c>
      <c r="AF7" s="90">
        <v>87.5</v>
      </c>
      <c r="AG7" s="98">
        <f>SUM(3600/AE7*AF7/5280)</f>
        <v>15.06542699724518</v>
      </c>
      <c r="AH7" s="39"/>
      <c r="AI7" s="13"/>
    </row>
    <row r="8" spans="1:35" s="3" customFormat="1" ht="24" customHeight="1">
      <c r="A8" s="25"/>
      <c r="B8" s="92">
        <v>4</v>
      </c>
      <c r="C8" s="93" t="s">
        <v>38</v>
      </c>
      <c r="D8" s="110" t="s">
        <v>43</v>
      </c>
      <c r="E8" s="94"/>
      <c r="F8" s="95">
        <v>29.91</v>
      </c>
      <c r="G8" s="129">
        <v>5.16</v>
      </c>
      <c r="H8" s="95">
        <v>0</v>
      </c>
      <c r="I8" s="95">
        <v>31.15</v>
      </c>
      <c r="J8" s="129">
        <v>5.52</v>
      </c>
      <c r="K8" s="95">
        <v>0</v>
      </c>
      <c r="L8" s="95">
        <v>0</v>
      </c>
      <c r="M8" s="95">
        <v>0</v>
      </c>
      <c r="N8" s="95">
        <v>27.46</v>
      </c>
      <c r="O8" s="129">
        <v>5.38</v>
      </c>
      <c r="P8" s="95">
        <v>0</v>
      </c>
      <c r="Q8" s="95">
        <v>29.41</v>
      </c>
      <c r="R8" s="129">
        <v>5.14</v>
      </c>
      <c r="S8" s="96">
        <f>SUM(F8,I8,N8,Q8)</f>
        <v>117.93</v>
      </c>
      <c r="T8" s="96">
        <f>MIN(F8,I8,N8,Q8)</f>
        <v>27.46</v>
      </c>
      <c r="U8" s="96">
        <f>MAX(F8,I8,N8,Q8)</f>
        <v>31.15</v>
      </c>
      <c r="V8" s="96">
        <f>SUM(S8-T8)</f>
        <v>90.47</v>
      </c>
      <c r="W8" s="120">
        <v>4</v>
      </c>
      <c r="X8" s="96">
        <f>MIN(G8,J8,O8,R8)</f>
        <v>5.14</v>
      </c>
      <c r="Y8" s="96">
        <f>MAX(F8,I8,N8,Q8)</f>
        <v>31.15</v>
      </c>
      <c r="Z8" s="127"/>
      <c r="AA8" s="96" t="s">
        <v>44</v>
      </c>
      <c r="AB8" s="97">
        <v>31.36</v>
      </c>
      <c r="AC8" s="97">
        <v>5.13</v>
      </c>
      <c r="AD8" s="97">
        <f>MAX(U8,AB8)</f>
        <v>31.36</v>
      </c>
      <c r="AE8" s="97">
        <f>MIN(X8,AC8)</f>
        <v>5.13</v>
      </c>
      <c r="AF8" s="90">
        <v>87.5</v>
      </c>
      <c r="AG8" s="98">
        <f>SUM(3600/AE8*AF8/5280)</f>
        <v>11.629452418926105</v>
      </c>
      <c r="AH8" s="39"/>
      <c r="AI8" s="13"/>
    </row>
    <row r="9" spans="1:35" ht="24" customHeight="1">
      <c r="A9" s="25"/>
      <c r="B9" s="92">
        <v>5</v>
      </c>
      <c r="C9" s="93" t="s">
        <v>26</v>
      </c>
      <c r="D9" s="110" t="s">
        <v>39</v>
      </c>
      <c r="E9" s="94"/>
      <c r="F9" s="95">
        <v>26.91</v>
      </c>
      <c r="G9" s="129">
        <v>5.54</v>
      </c>
      <c r="H9" s="95">
        <v>0</v>
      </c>
      <c r="I9" s="95">
        <v>27.4</v>
      </c>
      <c r="J9" s="129">
        <v>5.64</v>
      </c>
      <c r="K9" s="95">
        <v>0</v>
      </c>
      <c r="L9" s="95">
        <v>0</v>
      </c>
      <c r="M9" s="95">
        <v>0</v>
      </c>
      <c r="N9" s="95">
        <v>27.95</v>
      </c>
      <c r="O9" s="129">
        <v>5.55</v>
      </c>
      <c r="P9" s="95">
        <v>0</v>
      </c>
      <c r="Q9" s="95">
        <v>29.26</v>
      </c>
      <c r="R9" s="129">
        <v>5.62</v>
      </c>
      <c r="S9" s="96">
        <f>SUM(F9,I9,N9,Q9)</f>
        <v>111.52000000000001</v>
      </c>
      <c r="T9" s="96">
        <f>MIN(F9,I9,N9,Q9)</f>
        <v>26.91</v>
      </c>
      <c r="U9" s="96">
        <f>MAX(F9,I9,N9,Q9)</f>
        <v>29.26</v>
      </c>
      <c r="V9" s="96">
        <f>SUM(S9-T9)</f>
        <v>84.61000000000001</v>
      </c>
      <c r="W9" s="120">
        <v>5</v>
      </c>
      <c r="X9" s="96">
        <f>MIN(G9,J9,O9,R9)</f>
        <v>5.54</v>
      </c>
      <c r="Y9" s="96">
        <f>MAX(F9,I9,N9,Q9)</f>
        <v>29.26</v>
      </c>
      <c r="Z9" s="126"/>
      <c r="AA9" s="96" t="s">
        <v>45</v>
      </c>
      <c r="AB9" s="97">
        <v>27.71</v>
      </c>
      <c r="AC9" s="97">
        <v>5.59</v>
      </c>
      <c r="AD9" s="97">
        <f>MAX(U9,AB9)</f>
        <v>29.26</v>
      </c>
      <c r="AE9" s="97">
        <f>MIN(X9,AC9)</f>
        <v>5.54</v>
      </c>
      <c r="AF9" s="90">
        <v>87.5</v>
      </c>
      <c r="AG9" s="98">
        <f>SUM(3600/AE9*AF9/5280)</f>
        <v>10.768788972760092</v>
      </c>
      <c r="AH9" s="39"/>
      <c r="AI9" s="13"/>
    </row>
    <row r="10" spans="1:35" ht="24" customHeight="1">
      <c r="A10" s="25"/>
      <c r="B10" s="92">
        <v>6</v>
      </c>
      <c r="C10" s="93" t="s">
        <v>28</v>
      </c>
      <c r="D10" s="110" t="s">
        <v>39</v>
      </c>
      <c r="E10" s="94">
        <v>18</v>
      </c>
      <c r="F10" s="95">
        <v>15.83</v>
      </c>
      <c r="G10" s="129">
        <v>6.36</v>
      </c>
      <c r="H10" s="95">
        <v>0</v>
      </c>
      <c r="I10" s="95">
        <v>16.28</v>
      </c>
      <c r="J10" s="129">
        <v>6.62</v>
      </c>
      <c r="K10" s="95">
        <v>0</v>
      </c>
      <c r="L10" s="95">
        <v>0</v>
      </c>
      <c r="M10" s="95">
        <v>0</v>
      </c>
      <c r="N10" s="95">
        <v>24.08</v>
      </c>
      <c r="O10" s="129">
        <v>6.24</v>
      </c>
      <c r="P10" s="95">
        <v>0</v>
      </c>
      <c r="Q10" s="95">
        <v>17.1</v>
      </c>
      <c r="R10" s="129">
        <v>6.29</v>
      </c>
      <c r="S10" s="96">
        <f>SUM(F10,I10,N10,Q10)</f>
        <v>73.28999999999999</v>
      </c>
      <c r="T10" s="96">
        <f>MIN(F10,I10,N10,Q10)</f>
        <v>15.83</v>
      </c>
      <c r="U10" s="96">
        <f>MAX(F10,I10,N10,Q10)</f>
        <v>24.08</v>
      </c>
      <c r="V10" s="96">
        <f>SUM(S10-T10)</f>
        <v>57.459999999999994</v>
      </c>
      <c r="W10" s="120">
        <v>7</v>
      </c>
      <c r="X10" s="96">
        <f>MIN(G10,J10,O10,R10)</f>
        <v>6.24</v>
      </c>
      <c r="Y10" s="96">
        <f>MAX(F10,I10,N10,Q10)</f>
        <v>24.08</v>
      </c>
      <c r="Z10" s="125"/>
      <c r="AA10" s="96" t="s">
        <v>45</v>
      </c>
      <c r="AB10" s="97">
        <v>26.51</v>
      </c>
      <c r="AC10" s="97">
        <v>6.09</v>
      </c>
      <c r="AD10" s="97">
        <f>MAX(U10,AB10)</f>
        <v>26.51</v>
      </c>
      <c r="AE10" s="97">
        <f>MIN(X10,AC10)</f>
        <v>6.09</v>
      </c>
      <c r="AF10" s="90">
        <v>87.5</v>
      </c>
      <c r="AG10" s="98">
        <f>SUM(3600/AE10*AF10/5280)</f>
        <v>9.796238244514106</v>
      </c>
      <c r="AH10" s="39"/>
      <c r="AI10" s="13"/>
    </row>
    <row r="11" spans="1:35" s="2" customFormat="1" ht="24" customHeight="1">
      <c r="A11" s="25"/>
      <c r="B11" s="92">
        <v>7</v>
      </c>
      <c r="C11" s="93" t="s">
        <v>27</v>
      </c>
      <c r="D11" s="110" t="s">
        <v>39</v>
      </c>
      <c r="E11" s="94"/>
      <c r="F11" s="95">
        <v>26.69</v>
      </c>
      <c r="G11" s="129">
        <v>5.77</v>
      </c>
      <c r="H11" s="95">
        <v>0</v>
      </c>
      <c r="I11" s="95">
        <v>25.33</v>
      </c>
      <c r="J11" s="129">
        <v>6.05</v>
      </c>
      <c r="K11" s="95">
        <v>0</v>
      </c>
      <c r="L11" s="95">
        <v>0</v>
      </c>
      <c r="M11" s="95">
        <v>0</v>
      </c>
      <c r="N11" s="95">
        <v>28.88</v>
      </c>
      <c r="O11" s="129">
        <v>5.64</v>
      </c>
      <c r="P11" s="95">
        <v>0</v>
      </c>
      <c r="Q11" s="95">
        <v>28.63</v>
      </c>
      <c r="R11" s="129">
        <v>5.52</v>
      </c>
      <c r="S11" s="96">
        <f>SUM(F11,I11,N11,Q11)</f>
        <v>109.52999999999999</v>
      </c>
      <c r="T11" s="96">
        <f>MIN(F11,I11,N11,Q11)</f>
        <v>25.33</v>
      </c>
      <c r="U11" s="96">
        <f>MAX(F11,I11,N11,Q11)</f>
        <v>28.88</v>
      </c>
      <c r="V11" s="96">
        <f>SUM(S11-T11)</f>
        <v>84.19999999999999</v>
      </c>
      <c r="W11" s="120">
        <v>6</v>
      </c>
      <c r="X11" s="96">
        <f>MIN(G11,J11,O11,R11)</f>
        <v>5.52</v>
      </c>
      <c r="Y11" s="96">
        <f>MAX(F11,I11,N11,Q11)</f>
        <v>28.88</v>
      </c>
      <c r="Z11" s="96"/>
      <c r="AA11" s="96" t="s">
        <v>45</v>
      </c>
      <c r="AB11" s="97">
        <v>24.64</v>
      </c>
      <c r="AC11" s="97">
        <v>5.64</v>
      </c>
      <c r="AD11" s="97">
        <f>MAX(U11,AB11)</f>
        <v>28.88</v>
      </c>
      <c r="AE11" s="97">
        <f>MIN(X11,AC11)</f>
        <v>5.52</v>
      </c>
      <c r="AF11" s="90">
        <v>87.5</v>
      </c>
      <c r="AG11" s="98">
        <f>SUM(3600/AE11*AF11/5280)</f>
        <v>10.807806324110674</v>
      </c>
      <c r="AH11" s="39"/>
      <c r="AI11" s="13"/>
    </row>
    <row r="12" spans="1:35" s="2" customFormat="1" ht="6" customHeight="1">
      <c r="A12" s="25"/>
      <c r="B12" s="92"/>
      <c r="C12" s="93"/>
      <c r="D12" s="110"/>
      <c r="E12" s="94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6"/>
      <c r="T12" s="96"/>
      <c r="U12" s="96"/>
      <c r="V12" s="96"/>
      <c r="W12" s="120"/>
      <c r="X12" s="96"/>
      <c r="Y12" s="96"/>
      <c r="Z12" s="96"/>
      <c r="AA12" s="96"/>
      <c r="AB12" s="97"/>
      <c r="AC12" s="97"/>
      <c r="AD12" s="97"/>
      <c r="AE12" s="97"/>
      <c r="AF12" s="90"/>
      <c r="AG12" s="98"/>
      <c r="AH12" s="39"/>
      <c r="AI12" s="13"/>
    </row>
    <row r="13" spans="1:35" s="2" customFormat="1" ht="24" customHeight="1">
      <c r="A13" s="25"/>
      <c r="B13" s="99">
        <v>1</v>
      </c>
      <c r="C13" s="100" t="s">
        <v>29</v>
      </c>
      <c r="D13" s="111" t="s">
        <v>40</v>
      </c>
      <c r="E13" s="94">
        <v>15</v>
      </c>
      <c r="F13" s="95">
        <v>27.76</v>
      </c>
      <c r="G13" s="95">
        <v>5.81</v>
      </c>
      <c r="H13" s="95">
        <v>0</v>
      </c>
      <c r="I13" s="95">
        <v>29.03</v>
      </c>
      <c r="J13" s="118">
        <v>5.72</v>
      </c>
      <c r="K13" s="95">
        <v>0</v>
      </c>
      <c r="L13" s="95">
        <v>0</v>
      </c>
      <c r="M13" s="95">
        <v>0</v>
      </c>
      <c r="N13" s="116">
        <v>30.88</v>
      </c>
      <c r="O13" s="118">
        <v>5.38</v>
      </c>
      <c r="P13" s="95">
        <v>0</v>
      </c>
      <c r="Q13" s="95">
        <v>28.81</v>
      </c>
      <c r="R13" s="95">
        <v>5.71</v>
      </c>
      <c r="S13" s="96">
        <f>SUM(F13,I13,N13,Q13)</f>
        <v>116.48</v>
      </c>
      <c r="T13" s="96">
        <f>MIN(F13,I13,N13,Q13)</f>
        <v>27.76</v>
      </c>
      <c r="U13" s="96">
        <f>MAX(F13,I13,N13,Q13)</f>
        <v>30.88</v>
      </c>
      <c r="V13" s="96">
        <f>SUM(S13-T13)</f>
        <v>88.72</v>
      </c>
      <c r="W13" s="120">
        <v>1</v>
      </c>
      <c r="X13" s="96">
        <f>MIN(G13,J13,O13,R13)</f>
        <v>5.38</v>
      </c>
      <c r="Y13" s="96">
        <f>MAX(F13,I13,N13,Q13)</f>
        <v>30.88</v>
      </c>
      <c r="Z13" s="96"/>
      <c r="AA13" s="96" t="s">
        <v>44</v>
      </c>
      <c r="AB13" s="97">
        <v>29.65</v>
      </c>
      <c r="AC13" s="97">
        <v>5.41</v>
      </c>
      <c r="AD13" s="133">
        <f>MAX(U13,AB13)</f>
        <v>30.88</v>
      </c>
      <c r="AE13" s="133">
        <f>MIN(X13,AC13)</f>
        <v>5.38</v>
      </c>
      <c r="AF13" s="90">
        <v>87.5</v>
      </c>
      <c r="AG13" s="98">
        <f>SUM(3600/AE13*AF13/5280)</f>
        <v>11.089050354849611</v>
      </c>
      <c r="AH13" s="39"/>
      <c r="AI13" s="13"/>
    </row>
    <row r="14" spans="1:35" s="2" customFormat="1" ht="24" customHeight="1">
      <c r="A14" s="25"/>
      <c r="B14" s="92">
        <v>2</v>
      </c>
      <c r="C14" s="93" t="s">
        <v>31</v>
      </c>
      <c r="D14" s="110" t="s">
        <v>40</v>
      </c>
      <c r="E14" s="94"/>
      <c r="F14" s="95">
        <v>26.46</v>
      </c>
      <c r="G14" s="95">
        <v>5.86</v>
      </c>
      <c r="H14" s="95">
        <v>0</v>
      </c>
      <c r="I14" s="95">
        <v>27.85</v>
      </c>
      <c r="J14" s="95">
        <v>5.98</v>
      </c>
      <c r="K14" s="95">
        <v>0</v>
      </c>
      <c r="L14" s="95">
        <v>0</v>
      </c>
      <c r="M14" s="95">
        <v>0</v>
      </c>
      <c r="N14" s="95">
        <v>26.1</v>
      </c>
      <c r="O14" s="95">
        <v>6.18</v>
      </c>
      <c r="P14" s="95">
        <v>0</v>
      </c>
      <c r="Q14" s="95">
        <v>26.72</v>
      </c>
      <c r="R14" s="95">
        <v>6.03</v>
      </c>
      <c r="S14" s="96">
        <f>SUM(F14,I14,N14,Q14)</f>
        <v>107.13</v>
      </c>
      <c r="T14" s="96">
        <f>MIN(F14,I14,N14,Q14)</f>
        <v>26.1</v>
      </c>
      <c r="U14" s="96">
        <f>MAX(F14,I14,N14,Q14)</f>
        <v>27.85</v>
      </c>
      <c r="V14" s="96">
        <f>SUM(S14-T14)</f>
        <v>81.03</v>
      </c>
      <c r="W14" s="120">
        <v>3</v>
      </c>
      <c r="X14" s="96">
        <f>MIN(G14,J14,O14,R14)</f>
        <v>5.86</v>
      </c>
      <c r="Y14" s="96">
        <f>MAX(F14,I14,N14,Q14)</f>
        <v>27.85</v>
      </c>
      <c r="Z14" s="127"/>
      <c r="AA14" s="96" t="s">
        <v>44</v>
      </c>
      <c r="AB14" s="97">
        <v>28.48</v>
      </c>
      <c r="AC14" s="97">
        <v>5.9</v>
      </c>
      <c r="AD14" s="97">
        <f>MAX(U14,AB14)</f>
        <v>28.48</v>
      </c>
      <c r="AE14" s="97">
        <f>MIN(X14,AC14)</f>
        <v>5.86</v>
      </c>
      <c r="AF14" s="90">
        <v>87.5</v>
      </c>
      <c r="AG14" s="98">
        <f>SUM(3600/AE14*AF14/5280)</f>
        <v>10.180732237046229</v>
      </c>
      <c r="AH14" s="39"/>
      <c r="AI14" s="13"/>
    </row>
    <row r="15" spans="1:35" s="2" customFormat="1" ht="24" customHeight="1">
      <c r="A15" s="25"/>
      <c r="B15" s="92">
        <v>3</v>
      </c>
      <c r="C15" s="93" t="s">
        <v>33</v>
      </c>
      <c r="D15" s="110" t="s">
        <v>40</v>
      </c>
      <c r="E15" s="94"/>
      <c r="F15" s="95">
        <v>28.77</v>
      </c>
      <c r="G15" s="95">
        <v>5.68</v>
      </c>
      <c r="H15" s="95">
        <v>0</v>
      </c>
      <c r="I15" s="95">
        <v>27.34</v>
      </c>
      <c r="J15" s="95">
        <v>6.05</v>
      </c>
      <c r="K15" s="95">
        <v>0</v>
      </c>
      <c r="L15" s="95">
        <v>0</v>
      </c>
      <c r="M15" s="95">
        <v>0</v>
      </c>
      <c r="N15" s="95">
        <v>23.87</v>
      </c>
      <c r="O15" s="95">
        <v>6.4</v>
      </c>
      <c r="P15" s="95">
        <v>0</v>
      </c>
      <c r="Q15" s="95">
        <v>24.72</v>
      </c>
      <c r="R15" s="95">
        <v>5.84</v>
      </c>
      <c r="S15" s="96">
        <f>SUM(F15,I15,N15,Q15)</f>
        <v>104.7</v>
      </c>
      <c r="T15" s="96">
        <f>MIN(F15,I15,N15,Q15)</f>
        <v>23.87</v>
      </c>
      <c r="U15" s="96">
        <f>MAX(F15,I15,N15,Q15)</f>
        <v>28.77</v>
      </c>
      <c r="V15" s="96">
        <f>SUM(S15-T15)</f>
        <v>80.83</v>
      </c>
      <c r="W15" s="120">
        <v>5</v>
      </c>
      <c r="X15" s="96">
        <f>MIN(G15,J15,O15,R15)</f>
        <v>5.68</v>
      </c>
      <c r="Y15" s="96">
        <f>MAX(F15,I15,N15,Q15)</f>
        <v>28.77</v>
      </c>
      <c r="Z15" s="125"/>
      <c r="AA15" s="96" t="s">
        <v>44</v>
      </c>
      <c r="AB15" s="97">
        <v>28</v>
      </c>
      <c r="AC15" s="97">
        <v>5.91</v>
      </c>
      <c r="AD15" s="97">
        <f>MAX(U15,AB15)</f>
        <v>28.77</v>
      </c>
      <c r="AE15" s="97">
        <f>MIN(X15,AC15)</f>
        <v>5.68</v>
      </c>
      <c r="AF15" s="90">
        <v>87.5</v>
      </c>
      <c r="AG15" s="98">
        <f>SUM(3600/AE15*AF15/5280)</f>
        <v>10.503361075544175</v>
      </c>
      <c r="AH15" s="39"/>
      <c r="AI15" s="13"/>
    </row>
    <row r="16" spans="1:35" s="2" customFormat="1" ht="24" customHeight="1">
      <c r="A16" s="25"/>
      <c r="B16" s="92">
        <v>4</v>
      </c>
      <c r="C16" s="100" t="s">
        <v>30</v>
      </c>
      <c r="D16" s="111" t="s">
        <v>40</v>
      </c>
      <c r="E16" s="94"/>
      <c r="F16" s="116">
        <v>29.41</v>
      </c>
      <c r="G16" s="118">
        <v>5.61</v>
      </c>
      <c r="H16" s="95">
        <v>0</v>
      </c>
      <c r="I16" s="116">
        <v>29.46</v>
      </c>
      <c r="J16" s="95">
        <v>5.74</v>
      </c>
      <c r="K16" s="95">
        <v>0</v>
      </c>
      <c r="L16" s="95">
        <v>0</v>
      </c>
      <c r="M16" s="95">
        <v>0</v>
      </c>
      <c r="N16" s="95">
        <v>27.95</v>
      </c>
      <c r="O16" s="95">
        <v>5.86</v>
      </c>
      <c r="P16" s="95">
        <v>0</v>
      </c>
      <c r="Q16" s="116">
        <v>29.43</v>
      </c>
      <c r="R16" s="118">
        <v>5.58</v>
      </c>
      <c r="S16" s="96">
        <f>SUM(F16,I16,N16,Q16)</f>
        <v>116.25</v>
      </c>
      <c r="T16" s="96">
        <f>MIN(F16,I16,N16,Q16)</f>
        <v>27.95</v>
      </c>
      <c r="U16" s="96">
        <f>MAX(F16,I16,N16,Q16)</f>
        <v>29.46</v>
      </c>
      <c r="V16" s="96">
        <f>SUM(S16-T16)</f>
        <v>88.3</v>
      </c>
      <c r="W16" s="120">
        <v>2</v>
      </c>
      <c r="X16" s="96">
        <f>MIN(G16,J16,O16,R16)</f>
        <v>5.58</v>
      </c>
      <c r="Y16" s="96">
        <f>MAX(F16,I16,N16,Q16)</f>
        <v>29.46</v>
      </c>
      <c r="Z16" s="126"/>
      <c r="AA16" s="96" t="s">
        <v>44</v>
      </c>
      <c r="AB16" s="97">
        <v>27.59</v>
      </c>
      <c r="AC16" s="97">
        <v>5.55</v>
      </c>
      <c r="AD16" s="97">
        <f>MAX(U16,AB16)</f>
        <v>29.46</v>
      </c>
      <c r="AE16" s="97">
        <f>MIN(X16,AC16)</f>
        <v>5.55</v>
      </c>
      <c r="AF16" s="90">
        <v>87.5</v>
      </c>
      <c r="AG16" s="98">
        <f>SUM(3600/AE16*AF16/5280)</f>
        <v>10.749385749385748</v>
      </c>
      <c r="AH16" s="39"/>
      <c r="AI16" s="13"/>
    </row>
    <row r="17" spans="1:35" s="2" customFormat="1" ht="24" customHeight="1">
      <c r="A17" s="25"/>
      <c r="B17" s="92">
        <v>5</v>
      </c>
      <c r="C17" s="93" t="s">
        <v>34</v>
      </c>
      <c r="D17" s="110" t="s">
        <v>40</v>
      </c>
      <c r="E17" s="94"/>
      <c r="F17" s="95">
        <v>25.71</v>
      </c>
      <c r="G17" s="95">
        <v>6.08</v>
      </c>
      <c r="H17" s="95">
        <v>0</v>
      </c>
      <c r="I17" s="95">
        <v>26.19</v>
      </c>
      <c r="J17" s="95">
        <v>6.29</v>
      </c>
      <c r="K17" s="95">
        <v>0</v>
      </c>
      <c r="L17" s="95">
        <v>0</v>
      </c>
      <c r="M17" s="95">
        <v>0</v>
      </c>
      <c r="N17" s="95">
        <v>23.16</v>
      </c>
      <c r="O17" s="95">
        <v>6.01</v>
      </c>
      <c r="P17" s="95">
        <v>0</v>
      </c>
      <c r="Q17" s="95">
        <v>25.18</v>
      </c>
      <c r="R17" s="95">
        <v>6</v>
      </c>
      <c r="S17" s="96">
        <f>SUM(F17,I17,N17,Q17)</f>
        <v>100.24000000000001</v>
      </c>
      <c r="T17" s="96">
        <f>MIN(F17,I17,N17,Q17)</f>
        <v>23.16</v>
      </c>
      <c r="U17" s="96">
        <f>MAX(F17,I17,N17,Q17)</f>
        <v>26.19</v>
      </c>
      <c r="V17" s="96">
        <f>SUM(S17-T17)</f>
        <v>77.08000000000001</v>
      </c>
      <c r="W17" s="120">
        <v>6</v>
      </c>
      <c r="X17" s="96">
        <f>MIN(G17,J17,O17,R17)</f>
        <v>6</v>
      </c>
      <c r="Y17" s="96">
        <f>MAX(F17,I17,N17,Q17)</f>
        <v>26.19</v>
      </c>
      <c r="Z17" s="127"/>
      <c r="AA17" s="96" t="s">
        <v>45</v>
      </c>
      <c r="AB17" s="97">
        <v>28.1</v>
      </c>
      <c r="AC17" s="97">
        <v>5.77</v>
      </c>
      <c r="AD17" s="97">
        <f>MAX(U17,AB17)</f>
        <v>28.1</v>
      </c>
      <c r="AE17" s="97">
        <f>MIN(X17,AC17)</f>
        <v>5.77</v>
      </c>
      <c r="AF17" s="90">
        <v>87.5</v>
      </c>
      <c r="AG17" s="98">
        <f>SUM(3600/AE17*AF17/5280)</f>
        <v>10.339530486844179</v>
      </c>
      <c r="AH17" s="39"/>
      <c r="AI17" s="13"/>
    </row>
    <row r="18" spans="1:35" s="2" customFormat="1" ht="24" customHeight="1" thickBot="1">
      <c r="A18" s="25"/>
      <c r="B18" s="101">
        <v>6</v>
      </c>
      <c r="C18" s="102" t="s">
        <v>32</v>
      </c>
      <c r="D18" s="112" t="s">
        <v>40</v>
      </c>
      <c r="E18" s="103"/>
      <c r="F18" s="104">
        <v>23.43</v>
      </c>
      <c r="G18" s="104">
        <v>5.64</v>
      </c>
      <c r="H18" s="104">
        <v>0</v>
      </c>
      <c r="I18" s="104">
        <v>28.18</v>
      </c>
      <c r="J18" s="104">
        <v>5.99</v>
      </c>
      <c r="K18" s="104">
        <v>0</v>
      </c>
      <c r="L18" s="104">
        <v>0</v>
      </c>
      <c r="M18" s="104">
        <v>0</v>
      </c>
      <c r="N18" s="104">
        <v>27.4</v>
      </c>
      <c r="O18" s="104">
        <v>6.11</v>
      </c>
      <c r="P18" s="104">
        <v>0</v>
      </c>
      <c r="Q18" s="104">
        <v>25.44</v>
      </c>
      <c r="R18" s="104">
        <v>5.86</v>
      </c>
      <c r="S18" s="105">
        <f>SUM(F18,I18,N18,Q18)</f>
        <v>104.44999999999999</v>
      </c>
      <c r="T18" s="105">
        <f>MIN(F18,I18,N18,Q18)</f>
        <v>23.43</v>
      </c>
      <c r="U18" s="105">
        <f>MAX(F18,I18,N18,Q18)</f>
        <v>28.18</v>
      </c>
      <c r="V18" s="105">
        <f>SUM(S18-T18)</f>
        <v>81.01999999999998</v>
      </c>
      <c r="W18" s="121">
        <v>4</v>
      </c>
      <c r="X18" s="105">
        <f>MIN(G18,J18,O18,R18)</f>
        <v>5.64</v>
      </c>
      <c r="Y18" s="105">
        <f>MAX(F18,I18,N18,Q18)</f>
        <v>28.18</v>
      </c>
      <c r="Z18" s="128"/>
      <c r="AA18" s="105" t="s">
        <v>45</v>
      </c>
      <c r="AB18" s="106">
        <v>27.5</v>
      </c>
      <c r="AC18" s="106">
        <v>5.69</v>
      </c>
      <c r="AD18" s="106">
        <f>MAX(U18,AB18)</f>
        <v>28.18</v>
      </c>
      <c r="AE18" s="106">
        <f>MIN(X18,AC18)</f>
        <v>5.64</v>
      </c>
      <c r="AF18" s="107">
        <v>87.5</v>
      </c>
      <c r="AG18" s="108">
        <f>SUM(3600/AE18*AF18/5280)</f>
        <v>10.577852998065765</v>
      </c>
      <c r="AH18" s="39"/>
      <c r="AI18" s="13"/>
    </row>
    <row r="19" spans="1:36" ht="12" customHeight="1" thickTop="1">
      <c r="A19" s="13"/>
      <c r="B19" s="26"/>
      <c r="C19" s="27"/>
      <c r="D19" s="26"/>
      <c r="E19" s="27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  <c r="T19" s="53"/>
      <c r="U19" s="53"/>
      <c r="V19" s="53"/>
      <c r="W19" s="53"/>
      <c r="X19" s="53"/>
      <c r="Y19" s="53"/>
      <c r="Z19" s="31"/>
      <c r="AA19" s="31"/>
      <c r="AB19" s="31"/>
      <c r="AC19" s="31"/>
      <c r="AD19" s="31"/>
      <c r="AE19" s="31"/>
      <c r="AF19" s="41"/>
      <c r="AG19" s="33"/>
      <c r="AH19" s="33"/>
      <c r="AI19" s="13"/>
      <c r="AJ19" s="12"/>
    </row>
    <row r="20" spans="1:35" ht="108" customHeight="1">
      <c r="A20" s="13"/>
      <c r="B20" s="26"/>
      <c r="C20" s="46"/>
      <c r="D20" s="47"/>
      <c r="E20" s="46"/>
      <c r="F20" s="49"/>
      <c r="G20" s="48"/>
      <c r="H20" s="48"/>
      <c r="I20" s="50"/>
      <c r="J20" s="48"/>
      <c r="K20" s="48"/>
      <c r="L20" s="48"/>
      <c r="M20" s="48"/>
      <c r="N20" s="48"/>
      <c r="O20" s="48"/>
      <c r="P20" s="30"/>
      <c r="Q20" s="30"/>
      <c r="R20" s="30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41"/>
      <c r="AG20" s="33"/>
      <c r="AH20" s="33"/>
      <c r="AI20" s="44"/>
    </row>
    <row r="21" spans="1:50" s="5" customFormat="1" ht="25.5" customHeight="1" thickBot="1">
      <c r="A21" s="13"/>
      <c r="B21" s="26"/>
      <c r="C21" s="40"/>
      <c r="D21" s="51"/>
      <c r="E21" s="29"/>
      <c r="F21" s="30"/>
      <c r="G21" s="5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41"/>
      <c r="AG21" s="33"/>
      <c r="AH21" s="33"/>
      <c r="AI21" s="43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s="3" customFormat="1" ht="25.5" customHeight="1">
      <c r="A22" s="13"/>
      <c r="B22" s="26"/>
      <c r="C22" s="40"/>
      <c r="D22" s="35"/>
      <c r="E22" s="29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41"/>
      <c r="AG22" s="33"/>
      <c r="AH22" s="3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ht="25.5" customHeight="1">
      <c r="A23" s="13"/>
      <c r="B23" s="26"/>
      <c r="C23" s="40"/>
      <c r="D23" s="28"/>
      <c r="E23" s="29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41"/>
      <c r="AG23" s="33"/>
      <c r="AH23" s="3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ht="25.5" customHeight="1">
      <c r="A24" s="13"/>
      <c r="B24" s="26"/>
      <c r="C24" s="40"/>
      <c r="D24" s="35"/>
      <c r="E24" s="29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41"/>
      <c r="AG24" s="33"/>
      <c r="AH24" s="3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5" customFormat="1" ht="25.5" customHeight="1" thickBot="1">
      <c r="A25" s="13"/>
      <c r="B25" s="26"/>
      <c r="C25" s="40"/>
      <c r="D25" s="35"/>
      <c r="E25" s="29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41"/>
      <c r="AG25" s="33"/>
      <c r="AH25" s="3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3" customFormat="1" ht="25.5" customHeight="1">
      <c r="A26" s="13"/>
      <c r="B26" s="26"/>
      <c r="C26" s="40"/>
      <c r="D26" s="35"/>
      <c r="E26" s="29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41"/>
      <c r="AG26" s="33"/>
      <c r="AH26" s="3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ht="14.25" customHeight="1">
      <c r="A27" s="13"/>
      <c r="B27" s="26"/>
      <c r="C27" s="27"/>
      <c r="D27" s="28"/>
      <c r="E27" s="29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2"/>
      <c r="AG27" s="33"/>
      <c r="AH27" s="3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ht="14.25" customHeight="1">
      <c r="A28" s="13"/>
      <c r="B28" s="34"/>
      <c r="C28" s="27"/>
      <c r="D28" s="35"/>
      <c r="E28" s="29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2"/>
      <c r="AG28" s="33"/>
      <c r="AH28" s="3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5" customFormat="1" ht="14.25" customHeight="1" thickBot="1">
      <c r="A29" s="13"/>
      <c r="B29" s="26"/>
      <c r="C29" s="27"/>
      <c r="D29" s="35"/>
      <c r="E29" s="29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2"/>
      <c r="AG29" s="33"/>
      <c r="AH29" s="3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3" customFormat="1" ht="14.25" customHeight="1">
      <c r="A30" s="13"/>
      <c r="B30" s="26"/>
      <c r="C30" s="27"/>
      <c r="D30" s="35"/>
      <c r="E30" s="29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2"/>
      <c r="AG30" s="33"/>
      <c r="AH30" s="3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ht="14.25" customHeight="1">
      <c r="A31" s="13"/>
      <c r="B31" s="26"/>
      <c r="C31" s="27"/>
      <c r="D31" s="28"/>
      <c r="E31" s="29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2"/>
      <c r="AG31" s="33"/>
      <c r="AH31" s="3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ht="64.5" customHeight="1">
      <c r="A32" s="13"/>
      <c r="B32" s="26"/>
      <c r="C32" s="27"/>
      <c r="D32" s="35"/>
      <c r="E32" s="29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2"/>
      <c r="AG32" s="33"/>
      <c r="AH32" s="3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s="2" customFormat="1" ht="14.25" customHeight="1">
      <c r="A33" s="13"/>
      <c r="B33" s="26"/>
      <c r="C33" s="27"/>
      <c r="D33" s="35"/>
      <c r="E33" s="29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2"/>
      <c r="AG33" s="33"/>
      <c r="AH33" s="3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</row>
    <row r="34" spans="1:50" s="5" customFormat="1" ht="60" customHeight="1" thickBot="1">
      <c r="A34" s="13"/>
      <c r="B34" s="26"/>
      <c r="C34" s="27"/>
      <c r="D34" s="35"/>
      <c r="E34" s="2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G34" s="33"/>
      <c r="AH34" s="33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</row>
    <row r="35" spans="2:34" s="13" customFormat="1" ht="14.25" customHeight="1">
      <c r="B35" s="26"/>
      <c r="C35" s="27"/>
      <c r="D35" s="28"/>
      <c r="E35" s="29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2"/>
      <c r="AG35" s="33"/>
      <c r="AH35" s="33"/>
    </row>
    <row r="36" spans="1:34" ht="14.25" customHeight="1">
      <c r="A36" s="24"/>
      <c r="B36" s="26"/>
      <c r="C36" s="27"/>
      <c r="D36" s="35"/>
      <c r="E36" s="29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6"/>
      <c r="AG36" s="33"/>
      <c r="AH36" s="33"/>
    </row>
    <row r="37" spans="1:34" ht="14.25" customHeight="1">
      <c r="A37" s="24"/>
      <c r="B37" s="26"/>
      <c r="C37" s="27"/>
      <c r="D37" s="35"/>
      <c r="E37" s="29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6"/>
      <c r="AG37" s="33"/>
      <c r="AH37" s="33"/>
    </row>
    <row r="38" spans="1:34" s="2" customFormat="1" ht="14.25" customHeight="1">
      <c r="A38" s="13"/>
      <c r="B38" s="26"/>
      <c r="C38" s="27"/>
      <c r="D38" s="35"/>
      <c r="E38" s="29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2"/>
      <c r="AG38" s="33"/>
      <c r="AH38" s="33"/>
    </row>
    <row r="39" spans="1:34" s="2" customFormat="1" ht="14.25" customHeight="1">
      <c r="A39" s="13"/>
      <c r="B39" s="26"/>
      <c r="C39" s="27"/>
      <c r="D39" s="28"/>
      <c r="E39" s="29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2"/>
      <c r="AG39" s="33"/>
      <c r="AH39" s="33"/>
    </row>
    <row r="40" spans="1:34" ht="14.25" customHeight="1">
      <c r="A40" s="13"/>
      <c r="B40" s="26"/>
      <c r="C40" s="27"/>
      <c r="D40" s="35"/>
      <c r="E40" s="29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2"/>
      <c r="AG40" s="33"/>
      <c r="AH40" s="33"/>
    </row>
    <row r="41" spans="1:34" ht="14.25" customHeight="1">
      <c r="A41" s="13"/>
      <c r="B41" s="26"/>
      <c r="C41" s="27"/>
      <c r="D41" s="35"/>
      <c r="E41" s="29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2"/>
      <c r="AG41" s="33"/>
      <c r="AH41" s="33"/>
    </row>
    <row r="42" spans="1:34" ht="14.25" customHeight="1">
      <c r="A42" s="13"/>
      <c r="B42" s="26"/>
      <c r="C42" s="27"/>
      <c r="D42" s="35"/>
      <c r="E42" s="29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2"/>
      <c r="AG42" s="33"/>
      <c r="AH42" s="33"/>
    </row>
    <row r="43" spans="1:34" ht="12.75">
      <c r="A43" s="1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="1" customFormat="1" ht="12.75"/>
    <row r="45" s="1" customFormat="1" ht="12.75" hidden="1"/>
    <row r="46" s="1" customFormat="1" ht="12.75"/>
    <row r="47" s="1" customFormat="1" ht="12.75"/>
    <row r="48" s="1" customFormat="1" ht="57" customHeight="1"/>
    <row r="49" spans="2:31" s="1" customFormat="1" ht="48" customHeight="1">
      <c r="B49" s="6"/>
      <c r="C49" s="7"/>
      <c r="D49" s="11"/>
      <c r="E49" s="9"/>
      <c r="F49" s="7"/>
      <c r="G49" s="8"/>
      <c r="H49" s="9"/>
      <c r="I49" s="7"/>
      <c r="J49" s="8"/>
      <c r="K49" s="10"/>
      <c r="L49" s="7"/>
      <c r="M49" s="11"/>
      <c r="N49" s="7"/>
      <c r="O49" s="8"/>
      <c r="P49" s="9"/>
      <c r="Q49" s="7"/>
      <c r="R49" s="8"/>
      <c r="S49" s="9"/>
      <c r="T49" s="9"/>
      <c r="U49" s="9"/>
      <c r="V49" s="9"/>
      <c r="W49" s="9"/>
      <c r="X49" s="6"/>
      <c r="Y49" s="7"/>
      <c r="Z49" s="21"/>
      <c r="AA49" s="21"/>
      <c r="AB49" s="21"/>
      <c r="AC49" s="21"/>
      <c r="AD49" s="21"/>
      <c r="AE49" s="21"/>
    </row>
    <row r="50" spans="2:31" s="1" customFormat="1" ht="12.75">
      <c r="B50" s="6"/>
      <c r="C50" s="7"/>
      <c r="D50" s="11"/>
      <c r="E50" s="9"/>
      <c r="F50" s="7"/>
      <c r="G50" s="8"/>
      <c r="H50" s="9"/>
      <c r="I50" s="7"/>
      <c r="J50" s="8"/>
      <c r="K50" s="10"/>
      <c r="L50" s="7"/>
      <c r="M50" s="11"/>
      <c r="N50" s="7"/>
      <c r="O50" s="8"/>
      <c r="P50" s="9"/>
      <c r="Q50" s="7"/>
      <c r="R50" s="8"/>
      <c r="S50" s="9"/>
      <c r="T50" s="9"/>
      <c r="U50" s="9"/>
      <c r="V50" s="9"/>
      <c r="W50" s="9"/>
      <c r="X50" s="6"/>
      <c r="Y50" s="7"/>
      <c r="Z50" s="21"/>
      <c r="AA50" s="21"/>
      <c r="AB50" s="21"/>
      <c r="AC50" s="21"/>
      <c r="AD50" s="21"/>
      <c r="AE50" s="21"/>
    </row>
    <row r="51" spans="2:31" s="1" customFormat="1" ht="12.75">
      <c r="B51" s="6"/>
      <c r="C51" s="7"/>
      <c r="D51" s="11"/>
      <c r="E51" s="9"/>
      <c r="F51" s="7"/>
      <c r="G51" s="8"/>
      <c r="H51" s="9"/>
      <c r="I51" s="7"/>
      <c r="J51" s="8"/>
      <c r="K51" s="10"/>
      <c r="L51" s="7"/>
      <c r="M51" s="11"/>
      <c r="N51" s="7"/>
      <c r="O51" s="8"/>
      <c r="P51" s="9"/>
      <c r="Q51" s="7"/>
      <c r="R51" s="8"/>
      <c r="S51" s="9"/>
      <c r="T51" s="9"/>
      <c r="U51" s="9"/>
      <c r="V51" s="9"/>
      <c r="W51" s="9"/>
      <c r="X51" s="6"/>
      <c r="Y51" s="7"/>
      <c r="Z51" s="21"/>
      <c r="AA51" s="21"/>
      <c r="AB51" s="21"/>
      <c r="AC51" s="21"/>
      <c r="AD51" s="21"/>
      <c r="AE51" s="21"/>
    </row>
    <row r="52" spans="2:31" s="1" customFormat="1" ht="12.75">
      <c r="B52" s="6"/>
      <c r="C52" s="7"/>
      <c r="D52" s="11"/>
      <c r="E52" s="9"/>
      <c r="F52" s="7"/>
      <c r="G52" s="8"/>
      <c r="H52" s="9"/>
      <c r="I52" s="7"/>
      <c r="J52" s="8"/>
      <c r="K52" s="10"/>
      <c r="L52" s="7"/>
      <c r="M52" s="11"/>
      <c r="N52" s="7"/>
      <c r="O52" s="8"/>
      <c r="P52" s="9"/>
      <c r="Q52" s="7"/>
      <c r="R52" s="8"/>
      <c r="S52" s="9"/>
      <c r="T52" s="9"/>
      <c r="U52" s="9"/>
      <c r="V52" s="9"/>
      <c r="W52" s="9"/>
      <c r="X52" s="6"/>
      <c r="Y52" s="7"/>
      <c r="Z52" s="21"/>
      <c r="AA52" s="21"/>
      <c r="AB52" s="21"/>
      <c r="AC52" s="21"/>
      <c r="AD52" s="21"/>
      <c r="AE52" s="21"/>
    </row>
    <row r="53" spans="2:31" s="1" customFormat="1" ht="12.75">
      <c r="B53" s="6"/>
      <c r="C53" s="7"/>
      <c r="D53" s="11"/>
      <c r="E53" s="9"/>
      <c r="F53" s="7"/>
      <c r="G53" s="8"/>
      <c r="H53" s="9"/>
      <c r="I53" s="7"/>
      <c r="J53" s="8"/>
      <c r="K53" s="10"/>
      <c r="L53" s="7"/>
      <c r="M53" s="11"/>
      <c r="N53" s="7"/>
      <c r="O53" s="8"/>
      <c r="P53" s="9"/>
      <c r="Q53" s="7"/>
      <c r="R53" s="8"/>
      <c r="S53" s="9"/>
      <c r="T53" s="9"/>
      <c r="U53" s="9"/>
      <c r="V53" s="9"/>
      <c r="W53" s="9"/>
      <c r="X53" s="6"/>
      <c r="Y53" s="7"/>
      <c r="Z53" s="21"/>
      <c r="AA53" s="21"/>
      <c r="AB53" s="21"/>
      <c r="AC53" s="21"/>
      <c r="AD53" s="21"/>
      <c r="AE53" s="21"/>
    </row>
    <row r="54" spans="2:31" s="1" customFormat="1" ht="12.75">
      <c r="B54" s="6"/>
      <c r="C54" s="7"/>
      <c r="D54" s="11"/>
      <c r="E54" s="9"/>
      <c r="F54" s="7"/>
      <c r="G54" s="8"/>
      <c r="H54" s="9"/>
      <c r="I54" s="7"/>
      <c r="J54" s="8"/>
      <c r="K54" s="10"/>
      <c r="L54" s="7"/>
      <c r="M54" s="11"/>
      <c r="N54" s="7"/>
      <c r="O54" s="8"/>
      <c r="P54" s="9"/>
      <c r="Q54" s="7"/>
      <c r="R54" s="8"/>
      <c r="S54" s="9"/>
      <c r="T54" s="9"/>
      <c r="U54" s="9"/>
      <c r="V54" s="9"/>
      <c r="W54" s="9"/>
      <c r="X54" s="6"/>
      <c r="Y54" s="7"/>
      <c r="Z54" s="21"/>
      <c r="AA54" s="21"/>
      <c r="AB54" s="21"/>
      <c r="AC54" s="21"/>
      <c r="AD54" s="21"/>
      <c r="AE54" s="21"/>
    </row>
    <row r="55" spans="2:31" s="1" customFormat="1" ht="12.75">
      <c r="B55" s="6"/>
      <c r="C55" s="7"/>
      <c r="D55" s="11"/>
      <c r="E55" s="9"/>
      <c r="F55" s="7"/>
      <c r="G55" s="8"/>
      <c r="H55" s="9"/>
      <c r="I55" s="7"/>
      <c r="J55" s="8"/>
      <c r="K55" s="10"/>
      <c r="L55" s="7"/>
      <c r="M55" s="11"/>
      <c r="N55" s="7"/>
      <c r="O55" s="8"/>
      <c r="P55" s="9"/>
      <c r="Q55" s="7"/>
      <c r="R55" s="8"/>
      <c r="S55" s="9"/>
      <c r="T55" s="9"/>
      <c r="U55" s="9"/>
      <c r="V55" s="9"/>
      <c r="W55" s="9"/>
      <c r="X55" s="6"/>
      <c r="Y55" s="7"/>
      <c r="Z55" s="21"/>
      <c r="AA55" s="21"/>
      <c r="AB55" s="21"/>
      <c r="AC55" s="21"/>
      <c r="AD55" s="21"/>
      <c r="AE55" s="21"/>
    </row>
    <row r="56" spans="2:34" s="1" customFormat="1" ht="12.75">
      <c r="B56" s="6"/>
      <c r="C56" s="7"/>
      <c r="D56" s="11"/>
      <c r="E56" s="9"/>
      <c r="F56" s="7"/>
      <c r="G56" s="8"/>
      <c r="H56" s="9"/>
      <c r="I56" s="7"/>
      <c r="J56" s="8"/>
      <c r="K56" s="10"/>
      <c r="L56" s="7"/>
      <c r="M56" s="11"/>
      <c r="N56" s="7"/>
      <c r="O56" s="8"/>
      <c r="P56" s="9"/>
      <c r="Q56" s="7"/>
      <c r="R56" s="8"/>
      <c r="S56" s="9"/>
      <c r="T56" s="9"/>
      <c r="U56" s="9"/>
      <c r="V56" s="9"/>
      <c r="W56" s="9"/>
      <c r="X56" s="6"/>
      <c r="Y56" s="7"/>
      <c r="Z56" s="9"/>
      <c r="AA56" s="9"/>
      <c r="AB56" s="9"/>
      <c r="AC56" s="9"/>
      <c r="AD56" s="9"/>
      <c r="AE56" s="9"/>
      <c r="AF56" s="12"/>
      <c r="AG56" s="12"/>
      <c r="AH56" s="42"/>
    </row>
  </sheetData>
  <sheetProtection selectLockedCells="1" selectUnlockedCells="1"/>
  <printOptions/>
  <pageMargins left="0.2" right="0.2" top="0.2" bottom="0.2" header="0.5" footer="0.5"/>
  <pageSetup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24dlx</dc:title>
  <dc:subject>24 racers</dc:subject>
  <dc:creator>iT</dc:creator>
  <cp:keywords/>
  <dc:description/>
  <cp:lastModifiedBy>Deane</cp:lastModifiedBy>
  <cp:lastPrinted>2004-03-07T19:06:59Z</cp:lastPrinted>
  <dcterms:created xsi:type="dcterms:W3CDTF">1997-11-23T14:33:08Z</dcterms:created>
  <dcterms:modified xsi:type="dcterms:W3CDTF">2010-01-25T09:58:22Z</dcterms:modified>
  <cp:category/>
  <cp:version/>
  <cp:contentType/>
  <cp:contentStatus/>
</cp:coreProperties>
</file>