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 PM  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<sst xmlns="http://schemas.openxmlformats.org/spreadsheetml/2006/main" count="70" uniqueCount="45">
  <si>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Pl</t>
  </si>
  <si>
    <t>tot1</t>
  </si>
  <si>
    <t>tot4</t>
  </si>
  <si>
    <t>Best
heat</t>
  </si>
  <si>
    <t>time</t>
  </si>
  <si>
    <t>4 heats average</t>
  </si>
  <si>
    <t>LAPS</t>
  </si>
  <si>
    <t>Average of 4</t>
  </si>
  <si>
    <t>LAPTIME</t>
  </si>
  <si>
    <t>laps</t>
  </si>
  <si>
    <t>Lap
Length</t>
  </si>
  <si>
    <t>MPH</t>
  </si>
  <si>
    <t>Top</t>
  </si>
  <si>
    <t>Speeds</t>
  </si>
  <si>
    <t>Driver</t>
  </si>
  <si>
    <t>SCORES</t>
  </si>
  <si>
    <t>best 3</t>
  </si>
  <si>
    <t>Total</t>
  </si>
  <si>
    <t>YES</t>
  </si>
  <si>
    <t>Do not data sort until all heats are completed</t>
  </si>
  <si>
    <t>class</t>
  </si>
  <si>
    <t>FINAL</t>
  </si>
  <si>
    <t>TIME</t>
  </si>
  <si>
    <t>best heat</t>
  </si>
  <si>
    <t>best of the day</t>
  </si>
  <si>
    <t>most in one race</t>
  </si>
  <si>
    <t>drop</t>
  </si>
  <si>
    <t>best</t>
  </si>
  <si>
    <t>Note: Finals are hidden between Z and AE</t>
  </si>
  <si>
    <t>nascar</t>
  </si>
  <si>
    <t>wizz</t>
  </si>
  <si>
    <t>mod</t>
  </si>
  <si>
    <t>o</t>
  </si>
  <si>
    <t>Andy Whorton</t>
  </si>
  <si>
    <t>Martin Hill</t>
  </si>
  <si>
    <t>Nick Sismey</t>
  </si>
  <si>
    <t>Claire Bullock</t>
  </si>
  <si>
    <t>Liam Smith</t>
  </si>
  <si>
    <t>Lee Pateman</t>
  </si>
  <si>
    <t>Alan Bullock</t>
  </si>
  <si>
    <t>Roy Masters</t>
  </si>
  <si>
    <t>Phil Rees</t>
  </si>
  <si>
    <t>John Chell</t>
  </si>
  <si>
    <t>Dave Rouse</t>
  </si>
  <si>
    <t>Deane Walpole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</si>
</sst>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2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b/>
      <sz val="7.5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double">
        <color indexed="10"/>
      </right>
      <top style="thick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 style="thick"/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0" fontId="0" fillId="3" borderId="19" xfId="0" applyFont="1" applyFill="1" applyBorder="1" applyAlignment="1" applyProtection="1">
      <alignment horizontal="center"/>
      <protection locked="0"/>
    </xf>
    <xf numFmtId="0" fontId="9" fillId="3" borderId="19" xfId="0" applyFont="1" applyFill="1" applyBorder="1" applyAlignment="1" applyProtection="1">
      <alignment horizontal="center"/>
      <protection locked="0"/>
    </xf>
    <xf numFmtId="2" fontId="15" fillId="3" borderId="3" xfId="0" applyNumberFormat="1" applyFont="1" applyFill="1" applyBorder="1" applyAlignment="1" applyProtection="1">
      <alignment horizontal="center"/>
      <protection locked="0"/>
    </xf>
    <xf numFmtId="2" fontId="15" fillId="3" borderId="3" xfId="0" applyNumberFormat="1" applyFont="1" applyFill="1" applyBorder="1" applyAlignment="1">
      <alignment/>
    </xf>
    <xf numFmtId="2" fontId="15" fillId="3" borderId="20" xfId="0" applyNumberFormat="1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5" fillId="3" borderId="0" xfId="0" applyNumberFormat="1" applyFont="1" applyFill="1" applyBorder="1" applyAlignment="1" applyProtection="1">
      <alignment horizontal="center"/>
      <protection locked="0"/>
    </xf>
    <xf numFmtId="2" fontId="15" fillId="3" borderId="0" xfId="0" applyNumberFormat="1" applyFont="1" applyFill="1" applyBorder="1" applyAlignment="1">
      <alignment/>
    </xf>
    <xf numFmtId="2" fontId="16" fillId="2" borderId="0" xfId="0" applyNumberFormat="1" applyFont="1" applyFill="1" applyBorder="1" applyAlignment="1">
      <alignment/>
    </xf>
    <xf numFmtId="173" fontId="16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2" fontId="16" fillId="2" borderId="0" xfId="0" applyNumberFormat="1" applyFont="1" applyBorder="1" applyAlignment="1">
      <alignment/>
    </xf>
    <xf numFmtId="172" fontId="16" fillId="2" borderId="3" xfId="0" applyNumberFormat="1" applyFont="1" applyFill="1" applyBorder="1" applyAlignment="1">
      <alignment/>
    </xf>
    <xf numFmtId="172" fontId="16" fillId="2" borderId="20" xfId="0" applyNumberFormat="1" applyFont="1" applyFill="1" applyBorder="1" applyAlignment="1">
      <alignment/>
    </xf>
    <xf numFmtId="2" fontId="15" fillId="3" borderId="20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6" fillId="2" borderId="21" xfId="0" applyNumberFormat="1" applyFont="1" applyFill="1" applyBorder="1" applyAlignment="1">
      <alignment horizontal="center"/>
    </xf>
    <xf numFmtId="0" fontId="18" fillId="3" borderId="0" xfId="0" applyFont="1" applyFill="1" applyBorder="1" applyAlignment="1" applyProtection="1">
      <alignment/>
      <protection locked="0"/>
    </xf>
    <xf numFmtId="172" fontId="16" fillId="2" borderId="0" xfId="0" applyNumberFormat="1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Border="1" applyAlignment="1">
      <alignment/>
    </xf>
    <xf numFmtId="0" fontId="0" fillId="2" borderId="3" xfId="0" applyBorder="1" applyAlignment="1">
      <alignment/>
    </xf>
    <xf numFmtId="0" fontId="0" fillId="2" borderId="6" xfId="0" applyBorder="1" applyAlignment="1">
      <alignment/>
    </xf>
    <xf numFmtId="0" fontId="0" fillId="2" borderId="13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/>
      <protection locked="0"/>
    </xf>
    <xf numFmtId="0" fontId="7" fillId="3" borderId="20" xfId="0" applyFont="1" applyFill="1" applyBorder="1" applyAlignment="1" applyProtection="1">
      <alignment/>
      <protection locked="0"/>
    </xf>
    <xf numFmtId="0" fontId="0" fillId="2" borderId="29" xfId="0" applyFill="1" applyBorder="1" applyAlignment="1">
      <alignment/>
    </xf>
    <xf numFmtId="0" fontId="20" fillId="3" borderId="0" xfId="0" applyFont="1" applyFill="1" applyBorder="1" applyAlignment="1" applyProtection="1">
      <alignment/>
      <protection locked="0"/>
    </xf>
    <xf numFmtId="0" fontId="21" fillId="3" borderId="0" xfId="0" applyFont="1" applyFill="1" applyBorder="1" applyAlignment="1" applyProtection="1">
      <alignment horizontal="center"/>
      <protection locked="0"/>
    </xf>
    <xf numFmtId="2" fontId="20" fillId="3" borderId="0" xfId="0" applyNumberFormat="1" applyFont="1" applyFill="1" applyBorder="1" applyAlignment="1" applyProtection="1">
      <alignment horizontal="center"/>
      <protection locked="0"/>
    </xf>
    <xf numFmtId="2" fontId="22" fillId="3" borderId="0" xfId="0" applyNumberFormat="1" applyFont="1" applyFill="1" applyBorder="1" applyAlignment="1" applyProtection="1">
      <alignment horizontal="center"/>
      <protection locked="0"/>
    </xf>
    <xf numFmtId="2" fontId="23" fillId="3" borderId="0" xfId="0" applyNumberFormat="1" applyFont="1" applyFill="1" applyBorder="1" applyAlignment="1" applyProtection="1">
      <alignment horizontal="center"/>
      <protection locked="0"/>
    </xf>
    <xf numFmtId="0" fontId="12" fillId="3" borderId="30" xfId="0" applyFont="1" applyFill="1" applyBorder="1" applyAlignment="1">
      <alignment/>
    </xf>
    <xf numFmtId="0" fontId="14" fillId="3" borderId="31" xfId="0" applyFont="1" applyFill="1" applyBorder="1" applyAlignment="1">
      <alignment horizontal="center"/>
    </xf>
    <xf numFmtId="0" fontId="12" fillId="3" borderId="31" xfId="0" applyFont="1" applyFill="1" applyBorder="1" applyAlignment="1">
      <alignment/>
    </xf>
    <xf numFmtId="0" fontId="12" fillId="4" borderId="31" xfId="0" applyFont="1" applyFill="1" applyBorder="1" applyAlignment="1">
      <alignment/>
    </xf>
    <xf numFmtId="0" fontId="12" fillId="5" borderId="31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1" fillId="3" borderId="3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right"/>
    </xf>
    <xf numFmtId="0" fontId="1" fillId="3" borderId="32" xfId="0" applyFont="1" applyFill="1" applyBorder="1" applyAlignment="1">
      <alignment horizontal="left"/>
    </xf>
    <xf numFmtId="0" fontId="7" fillId="3" borderId="33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24" fillId="3" borderId="0" xfId="0" applyFont="1" applyFill="1" applyBorder="1" applyAlignment="1" applyProtection="1">
      <alignment horizontal="center"/>
      <protection locked="0"/>
    </xf>
    <xf numFmtId="0" fontId="19" fillId="3" borderId="3" xfId="0" applyFont="1" applyFill="1" applyBorder="1" applyAlignment="1" applyProtection="1">
      <alignment horizontal="center"/>
      <protection locked="0"/>
    </xf>
    <xf numFmtId="0" fontId="18" fillId="3" borderId="3" xfId="0" applyFont="1" applyFill="1" applyBorder="1" applyAlignment="1" applyProtection="1">
      <alignment horizontal="center"/>
      <protection locked="0"/>
    </xf>
    <xf numFmtId="0" fontId="25" fillId="7" borderId="3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9" fillId="3" borderId="35" xfId="0" applyFont="1" applyFill="1" applyBorder="1" applyAlignment="1" applyProtection="1">
      <alignment horizontal="center"/>
      <protection locked="0"/>
    </xf>
    <xf numFmtId="0" fontId="7" fillId="3" borderId="35" xfId="0" applyFont="1" applyFill="1" applyBorder="1" applyAlignment="1" applyProtection="1">
      <alignment/>
      <protection locked="0"/>
    </xf>
    <xf numFmtId="2" fontId="15" fillId="3" borderId="35" xfId="0" applyNumberFormat="1" applyFont="1" applyFill="1" applyBorder="1" applyAlignment="1" applyProtection="1">
      <alignment horizontal="center"/>
      <protection locked="0"/>
    </xf>
    <xf numFmtId="2" fontId="15" fillId="3" borderId="35" xfId="0" applyNumberFormat="1" applyFont="1" applyFill="1" applyBorder="1" applyAlignment="1">
      <alignment/>
    </xf>
    <xf numFmtId="2" fontId="15" fillId="3" borderId="35" xfId="0" applyNumberFormat="1" applyFont="1" applyFill="1" applyBorder="1" applyAlignment="1">
      <alignment horizontal="center"/>
    </xf>
    <xf numFmtId="172" fontId="16" fillId="2" borderId="35" xfId="0" applyNumberFormat="1" applyFont="1" applyFill="1" applyBorder="1" applyAlignment="1">
      <alignment/>
    </xf>
    <xf numFmtId="173" fontId="16" fillId="2" borderId="36" xfId="0" applyNumberFormat="1" applyFont="1" applyFill="1" applyBorder="1" applyAlignment="1">
      <alignment horizontal="center"/>
    </xf>
    <xf numFmtId="173" fontId="16" fillId="2" borderId="37" xfId="0" applyNumberFormat="1" applyFont="1" applyFill="1" applyBorder="1" applyAlignment="1">
      <alignment horizontal="center"/>
    </xf>
    <xf numFmtId="173" fontId="16" fillId="2" borderId="38" xfId="0" applyNumberFormat="1" applyFont="1" applyFill="1" applyBorder="1" applyAlignment="1">
      <alignment horizontal="center"/>
    </xf>
    <xf numFmtId="0" fontId="0" fillId="3" borderId="39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19" fillId="3" borderId="20" xfId="0" applyFont="1" applyFill="1" applyBorder="1" applyAlignment="1" applyProtection="1">
      <alignment horizontal="center"/>
      <protection locked="0"/>
    </xf>
    <xf numFmtId="0" fontId="19" fillId="3" borderId="20" xfId="0" applyFont="1" applyFill="1" applyBorder="1" applyAlignment="1" applyProtection="1">
      <alignment horizontal="center"/>
      <protection locked="0"/>
    </xf>
    <xf numFmtId="0" fontId="9" fillId="3" borderId="40" xfId="0" applyFont="1" applyFill="1" applyBorder="1" applyAlignment="1" applyProtection="1">
      <alignment horizontal="center"/>
      <protection locked="0"/>
    </xf>
    <xf numFmtId="0" fontId="19" fillId="3" borderId="35" xfId="0" applyFont="1" applyFill="1" applyBorder="1" applyAlignment="1" applyProtection="1">
      <alignment horizontal="left"/>
      <protection locked="0"/>
    </xf>
    <xf numFmtId="0" fontId="19" fillId="3" borderId="3" xfId="0" applyFont="1" applyFill="1" applyBorder="1" applyAlignment="1" applyProtection="1">
      <alignment horizontal="left"/>
      <protection locked="0"/>
    </xf>
    <xf numFmtId="0" fontId="18" fillId="3" borderId="3" xfId="0" applyFont="1" applyFill="1" applyBorder="1" applyAlignment="1" applyProtection="1">
      <alignment horizontal="left"/>
      <protection locked="0"/>
    </xf>
    <xf numFmtId="2" fontId="26" fillId="3" borderId="3" xfId="0" applyNumberFormat="1" applyFont="1" applyFill="1" applyBorder="1" applyAlignment="1" applyProtection="1">
      <alignment horizontal="center"/>
      <protection locked="0"/>
    </xf>
    <xf numFmtId="2" fontId="26" fillId="3" borderId="35" xfId="0" applyNumberFormat="1" applyFont="1" applyFill="1" applyBorder="1" applyAlignment="1" applyProtection="1">
      <alignment horizontal="center"/>
      <protection locked="0"/>
    </xf>
    <xf numFmtId="2" fontId="27" fillId="3" borderId="3" xfId="0" applyNumberFormat="1" applyFont="1" applyFill="1" applyBorder="1" applyAlignment="1" applyProtection="1">
      <alignment horizontal="center"/>
      <protection locked="0"/>
    </xf>
    <xf numFmtId="2" fontId="27" fillId="3" borderId="35" xfId="0" applyNumberFormat="1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 wrapText="1"/>
    </xf>
    <xf numFmtId="2" fontId="26" fillId="3" borderId="3" xfId="0" applyNumberFormat="1" applyFont="1" applyFill="1" applyBorder="1" applyAlignment="1">
      <alignment/>
    </xf>
    <xf numFmtId="2" fontId="29" fillId="8" borderId="3" xfId="0" applyNumberFormat="1" applyFont="1" applyFill="1" applyBorder="1" applyAlignment="1">
      <alignment horizontal="center"/>
    </xf>
    <xf numFmtId="2" fontId="28" fillId="9" borderId="35" xfId="0" applyNumberFormat="1" applyFont="1" applyFill="1" applyBorder="1" applyAlignment="1">
      <alignment horizontal="center"/>
    </xf>
    <xf numFmtId="2" fontId="28" fillId="4" borderId="35" xfId="0" applyNumberFormat="1" applyFont="1" applyFill="1" applyBorder="1" applyAlignment="1">
      <alignment horizontal="center"/>
    </xf>
    <xf numFmtId="2" fontId="28" fillId="4" borderId="3" xfId="0" applyNumberFormat="1" applyFont="1" applyFill="1" applyBorder="1" applyAlignment="1">
      <alignment horizontal="center"/>
    </xf>
    <xf numFmtId="2" fontId="15" fillId="3" borderId="3" xfId="0" applyNumberFormat="1" applyFont="1" applyFill="1" applyBorder="1" applyAlignment="1">
      <alignment horizontal="center"/>
    </xf>
    <xf numFmtId="2" fontId="28" fillId="10" borderId="3" xfId="0" applyNumberFormat="1" applyFont="1" applyFill="1" applyBorder="1" applyAlignment="1">
      <alignment horizontal="center"/>
    </xf>
    <xf numFmtId="2" fontId="28" fillId="9" borderId="3" xfId="0" applyNumberFormat="1" applyFont="1" applyFill="1" applyBorder="1" applyAlignment="1">
      <alignment horizontal="center"/>
    </xf>
    <xf numFmtId="2" fontId="15" fillId="5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BB57"/>
  <sheetViews>
    <sheetView showGridLines="0" tabSelected="1" zoomScale="79" zoomScaleNormal="79" workbookViewId="0" topLeftCell="A2">
      <selection activeCell="Y23" sqref="Y23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6.28125" style="7" customWidth="1"/>
    <col min="4" max="4" width="7.8515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6.7109375" style="6" customWidth="1"/>
    <col min="24" max="24" width="7.140625" style="10" customWidth="1"/>
    <col min="25" max="25" width="6.7109375" style="7" customWidth="1"/>
    <col min="26" max="26" width="6.7109375" style="11" customWidth="1"/>
    <col min="27" max="30" width="6.7109375" style="9" customWidth="1"/>
    <col min="31" max="31" width="6.7109375" style="12" customWidth="1"/>
    <col min="32" max="32" width="9.421875" style="12" customWidth="1"/>
    <col min="33" max="33" width="3.28125" style="52" customWidth="1"/>
    <col min="34" max="34" width="6.7109375" style="57" customWidth="1"/>
    <col min="35" max="36" width="6.7109375" style="4" customWidth="1"/>
    <col min="37" max="37" width="6.7109375" style="58" customWidth="1"/>
    <col min="38" max="38" width="6.7109375" style="52" customWidth="1"/>
    <col min="39" max="16384" width="8.8515625" style="4" customWidth="1"/>
  </cols>
  <sheetData>
    <row r="1" spans="1:38" s="2" customFormat="1" ht="42.75" customHeight="1" hidden="1" thickBot="1">
      <c r="A1" s="24"/>
      <c r="B1" s="14"/>
      <c r="C1" s="15"/>
      <c r="D1" s="23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14"/>
      <c r="X1" s="22"/>
      <c r="Y1" s="15"/>
      <c r="Z1" s="23"/>
      <c r="AA1" s="21"/>
      <c r="AB1" s="21"/>
      <c r="AC1" s="21"/>
      <c r="AD1" s="21"/>
      <c r="AE1" s="13"/>
      <c r="AF1" s="13"/>
      <c r="AG1" s="13"/>
      <c r="AH1" s="55"/>
      <c r="AI1" s="3"/>
      <c r="AJ1" s="3"/>
      <c r="AK1" s="56"/>
      <c r="AL1" s="13"/>
    </row>
    <row r="2" spans="1:39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3"/>
      <c r="AF2" s="13"/>
      <c r="AG2" s="13"/>
      <c r="AH2" s="62"/>
      <c r="AI2" s="62"/>
      <c r="AJ2" s="62"/>
      <c r="AK2" s="62"/>
      <c r="AL2" s="13"/>
      <c r="AM2" s="13"/>
    </row>
    <row r="3" spans="1:39" s="2" customFormat="1" ht="13.5" thickTop="1">
      <c r="A3" s="26"/>
      <c r="B3" s="74"/>
      <c r="C3" s="75"/>
      <c r="D3" s="75"/>
      <c r="E3" s="76"/>
      <c r="F3" s="77"/>
      <c r="G3" s="77"/>
      <c r="H3" s="76"/>
      <c r="I3" s="78"/>
      <c r="J3" s="78"/>
      <c r="K3" s="76"/>
      <c r="L3" s="76"/>
      <c r="M3" s="76"/>
      <c r="N3" s="102"/>
      <c r="O3" s="102"/>
      <c r="P3" s="76"/>
      <c r="Q3" s="79"/>
      <c r="R3" s="79"/>
      <c r="S3" s="80" t="s">
        <v>15</v>
      </c>
      <c r="T3" s="80" t="s">
        <v>15</v>
      </c>
      <c r="U3" s="80" t="s">
        <v>15</v>
      </c>
      <c r="V3" s="80" t="s">
        <v>15</v>
      </c>
      <c r="W3" s="81" t="s">
        <v>8</v>
      </c>
      <c r="X3" s="81" t="s">
        <v>8</v>
      </c>
      <c r="Y3" s="80" t="s">
        <v>6</v>
      </c>
      <c r="Z3" s="80" t="s">
        <v>6</v>
      </c>
      <c r="AA3" s="80" t="s">
        <v>21</v>
      </c>
      <c r="AB3" s="80" t="s">
        <v>21</v>
      </c>
      <c r="AC3" s="80" t="s">
        <v>6</v>
      </c>
      <c r="AD3" s="81" t="s">
        <v>8</v>
      </c>
      <c r="AE3" s="82" t="s">
        <v>12</v>
      </c>
      <c r="AF3" s="83" t="s">
        <v>13</v>
      </c>
      <c r="AG3" s="47"/>
      <c r="AH3" s="104"/>
      <c r="AI3" s="104"/>
      <c r="AJ3" s="104"/>
      <c r="AK3" s="104"/>
      <c r="AL3" s="104"/>
      <c r="AM3" s="13"/>
    </row>
    <row r="4" spans="1:39" s="2" customFormat="1" ht="27.75" customHeight="1" thickBot="1">
      <c r="A4" s="26"/>
      <c r="B4" s="84" t="s">
        <v>0</v>
      </c>
      <c r="C4" s="85" t="s">
        <v>14</v>
      </c>
      <c r="D4" s="86" t="s">
        <v>20</v>
      </c>
      <c r="E4" s="86">
        <v>1</v>
      </c>
      <c r="F4" s="87" t="s">
        <v>9</v>
      </c>
      <c r="G4" s="88" t="s">
        <v>4</v>
      </c>
      <c r="H4" s="89">
        <v>2</v>
      </c>
      <c r="I4" s="90" t="s">
        <v>9</v>
      </c>
      <c r="J4" s="91" t="s">
        <v>4</v>
      </c>
      <c r="K4" s="89" t="s">
        <v>1</v>
      </c>
      <c r="L4" s="89" t="s">
        <v>2</v>
      </c>
      <c r="M4" s="89">
        <v>3</v>
      </c>
      <c r="N4" s="103" t="s">
        <v>9</v>
      </c>
      <c r="O4" s="92" t="s">
        <v>4</v>
      </c>
      <c r="P4" s="89">
        <v>4</v>
      </c>
      <c r="Q4" s="93" t="s">
        <v>9</v>
      </c>
      <c r="R4" s="94" t="s">
        <v>4</v>
      </c>
      <c r="S4" s="95" t="s">
        <v>17</v>
      </c>
      <c r="T4" s="95" t="s">
        <v>26</v>
      </c>
      <c r="U4" s="95" t="s">
        <v>27</v>
      </c>
      <c r="V4" s="95" t="s">
        <v>16</v>
      </c>
      <c r="W4" s="95" t="s">
        <v>23</v>
      </c>
      <c r="X4" s="96" t="s">
        <v>7</v>
      </c>
      <c r="Y4" s="95" t="s">
        <v>3</v>
      </c>
      <c r="Z4" s="96" t="s">
        <v>5</v>
      </c>
      <c r="AA4" s="96" t="s">
        <v>6</v>
      </c>
      <c r="AB4" s="96" t="s">
        <v>22</v>
      </c>
      <c r="AC4" s="128" t="s">
        <v>25</v>
      </c>
      <c r="AD4" s="96" t="s">
        <v>24</v>
      </c>
      <c r="AE4" s="95" t="s">
        <v>10</v>
      </c>
      <c r="AF4" s="97" t="s">
        <v>11</v>
      </c>
      <c r="AG4" s="46"/>
      <c r="AH4" s="104"/>
      <c r="AI4" s="104"/>
      <c r="AJ4" s="104"/>
      <c r="AK4" s="104"/>
      <c r="AL4" s="104"/>
      <c r="AM4" s="13"/>
    </row>
    <row r="5" spans="1:39" ht="25.5" customHeight="1" thickTop="1">
      <c r="A5" s="26"/>
      <c r="B5" s="120">
        <v>1</v>
      </c>
      <c r="C5" s="121" t="s">
        <v>33</v>
      </c>
      <c r="D5" s="107" t="s">
        <v>30</v>
      </c>
      <c r="E5" s="108">
        <v>17</v>
      </c>
      <c r="F5" s="109">
        <v>22.2</v>
      </c>
      <c r="G5" s="109" t="s">
        <v>32</v>
      </c>
      <c r="H5" s="109">
        <v>0</v>
      </c>
      <c r="I5" s="125">
        <v>22.7</v>
      </c>
      <c r="J5" s="127">
        <v>7.25</v>
      </c>
      <c r="K5" s="109">
        <v>0</v>
      </c>
      <c r="L5" s="109">
        <v>0</v>
      </c>
      <c r="M5" s="109">
        <v>0</v>
      </c>
      <c r="N5" s="109">
        <v>19.65</v>
      </c>
      <c r="O5" s="109">
        <v>7.66</v>
      </c>
      <c r="P5" s="109">
        <v>0</v>
      </c>
      <c r="Q5" s="125">
        <v>23.4</v>
      </c>
      <c r="R5" s="109">
        <v>7.44</v>
      </c>
      <c r="S5" s="110">
        <f>SUM(F5,I5,N5,Q5)</f>
        <v>87.94999999999999</v>
      </c>
      <c r="T5" s="110">
        <f>MIN(F5,I5,N5,Q5)</f>
        <v>19.65</v>
      </c>
      <c r="U5" s="110">
        <f>MAX(F5,I5,N5,Q5)</f>
        <v>23.4</v>
      </c>
      <c r="V5" s="110">
        <f>SUM(S5-T5)</f>
        <v>68.29999999999998</v>
      </c>
      <c r="W5" s="110">
        <f>MIN(G5,J5,O5,R5)</f>
        <v>7.25</v>
      </c>
      <c r="X5" s="110">
        <f>AVERAGE(G5,J5,O5,R5)</f>
        <v>7.45</v>
      </c>
      <c r="Y5" s="131">
        <f>MAX(F5,I5,N5,Q5)</f>
        <v>23.4</v>
      </c>
      <c r="Z5" s="111">
        <f>AVERAGE(,F5,I5,N5,Q5)</f>
        <v>17.589999999999996</v>
      </c>
      <c r="AA5" s="132">
        <v>23.2</v>
      </c>
      <c r="AB5" s="111" t="s">
        <v>32</v>
      </c>
      <c r="AC5" s="110">
        <f>MAX(U5,AA5)</f>
        <v>23.4</v>
      </c>
      <c r="AD5" s="110">
        <f>MIN(W5,AB5)</f>
        <v>7.25</v>
      </c>
      <c r="AE5" s="112">
        <v>94</v>
      </c>
      <c r="AF5" s="113">
        <f>SUM(3600/AD5*AE5/5280)</f>
        <v>8.840125391849531</v>
      </c>
      <c r="AG5" s="48"/>
      <c r="AH5" s="105"/>
      <c r="AI5" s="105"/>
      <c r="AJ5" s="105"/>
      <c r="AK5" s="105"/>
      <c r="AL5" s="105"/>
      <c r="AM5" s="13"/>
    </row>
    <row r="6" spans="1:39" ht="25.5" customHeight="1">
      <c r="A6" s="26"/>
      <c r="B6" s="27">
        <v>2</v>
      </c>
      <c r="C6" s="122" t="s">
        <v>34</v>
      </c>
      <c r="D6" s="100" t="s">
        <v>30</v>
      </c>
      <c r="E6" s="66"/>
      <c r="F6" s="124">
        <v>23.55</v>
      </c>
      <c r="G6" s="126">
        <v>6.8</v>
      </c>
      <c r="H6" s="29">
        <v>0</v>
      </c>
      <c r="I6" s="29">
        <v>19.5</v>
      </c>
      <c r="J6" s="29">
        <v>7.64</v>
      </c>
      <c r="K6" s="29">
        <v>0</v>
      </c>
      <c r="L6" s="29">
        <v>0</v>
      </c>
      <c r="M6" s="29">
        <v>0</v>
      </c>
      <c r="N6" s="124">
        <v>20.6</v>
      </c>
      <c r="O6" s="126">
        <v>7.12</v>
      </c>
      <c r="P6" s="29">
        <v>0</v>
      </c>
      <c r="Q6" s="29">
        <v>22.2</v>
      </c>
      <c r="R6" s="126">
        <v>7.27</v>
      </c>
      <c r="S6" s="30">
        <f>SUM(F6,I6,N6,Q6)</f>
        <v>85.85</v>
      </c>
      <c r="T6" s="30">
        <f>MIN(F6,I6,N6,Q6)</f>
        <v>19.5</v>
      </c>
      <c r="U6" s="30">
        <f>MAX(F6,I6,N6,Q6)</f>
        <v>23.55</v>
      </c>
      <c r="V6" s="30">
        <f>SUM(S6-T6)</f>
        <v>66.35</v>
      </c>
      <c r="W6" s="30">
        <f>MIN(G6,J6,O6,R6)</f>
        <v>6.8</v>
      </c>
      <c r="X6" s="30">
        <f>AVERAGE(G6,J6,O6,R6)</f>
        <v>7.2075</v>
      </c>
      <c r="Y6" s="133">
        <f>MAX(F6,I6,N6,Q6)</f>
        <v>23.55</v>
      </c>
      <c r="Z6" s="134">
        <f>AVERAGE(,F6,I6,N6,Q6)</f>
        <v>17.169999999999998</v>
      </c>
      <c r="AA6" s="135">
        <v>20.65</v>
      </c>
      <c r="AB6" s="30">
        <v>6.99</v>
      </c>
      <c r="AC6" s="130">
        <f>MAX(U6,AA6)</f>
        <v>23.55</v>
      </c>
      <c r="AD6" s="129">
        <f>MIN(W6,AB6)</f>
        <v>6.8</v>
      </c>
      <c r="AE6" s="43">
        <v>94</v>
      </c>
      <c r="AF6" s="114">
        <f>SUM(3600/AD6*AE6/5280)</f>
        <v>9.425133689839571</v>
      </c>
      <c r="AG6" s="48"/>
      <c r="AH6" s="105"/>
      <c r="AI6" s="105"/>
      <c r="AJ6" s="105"/>
      <c r="AK6" s="105"/>
      <c r="AL6" s="105"/>
      <c r="AM6" s="13"/>
    </row>
    <row r="7" spans="1:39" s="5" customFormat="1" ht="25.5" customHeight="1" thickBot="1">
      <c r="A7" s="26"/>
      <c r="B7" s="27">
        <v>3</v>
      </c>
      <c r="C7" s="122" t="s">
        <v>35</v>
      </c>
      <c r="D7" s="100" t="s">
        <v>30</v>
      </c>
      <c r="E7" s="66">
        <v>14</v>
      </c>
      <c r="F7" s="29">
        <v>19.55</v>
      </c>
      <c r="G7" s="29">
        <v>7.5</v>
      </c>
      <c r="H7" s="29">
        <v>0</v>
      </c>
      <c r="I7" s="29">
        <v>18.5</v>
      </c>
      <c r="J7" s="29">
        <v>8.37</v>
      </c>
      <c r="K7" s="29">
        <v>0</v>
      </c>
      <c r="L7" s="29">
        <v>0</v>
      </c>
      <c r="M7" s="29">
        <v>0</v>
      </c>
      <c r="N7" s="29">
        <v>18.65</v>
      </c>
      <c r="O7" s="29">
        <v>8.51</v>
      </c>
      <c r="P7" s="29">
        <v>0</v>
      </c>
      <c r="Q7" s="29">
        <v>19.55</v>
      </c>
      <c r="R7" s="29">
        <v>7.88</v>
      </c>
      <c r="S7" s="30">
        <f>SUM(F7,I7,N7,Q7)</f>
        <v>76.25</v>
      </c>
      <c r="T7" s="30">
        <f>MIN(F7,I7,N7,Q7)</f>
        <v>18.5</v>
      </c>
      <c r="U7" s="30">
        <f>MAX(F7,I7,N7,Q7)</f>
        <v>19.55</v>
      </c>
      <c r="V7" s="30">
        <f>SUM(S7-T7)</f>
        <v>57.75</v>
      </c>
      <c r="W7" s="30">
        <f>MIN(G7,J7,O7,R7)</f>
        <v>7.5</v>
      </c>
      <c r="X7" s="30">
        <f>AVERAGE(G7,J7,O7,R7)</f>
        <v>8.065</v>
      </c>
      <c r="Y7" s="133">
        <f>MAX(F7,I7,N7,Q7)</f>
        <v>19.55</v>
      </c>
      <c r="Z7" s="134">
        <f>AVERAGE(,F7,I7,N7,Q7)</f>
        <v>15.25</v>
      </c>
      <c r="AA7" s="136">
        <v>17.75</v>
      </c>
      <c r="AB7" s="30">
        <v>9.08</v>
      </c>
      <c r="AC7" s="30">
        <f>MAX(U7,AA7)</f>
        <v>19.55</v>
      </c>
      <c r="AD7" s="30">
        <f>MIN(W7,AB7)</f>
        <v>7.5</v>
      </c>
      <c r="AE7" s="43">
        <v>94</v>
      </c>
      <c r="AF7" s="114">
        <f>SUM(3600/AD7*AE7/5280)</f>
        <v>8.545454545454545</v>
      </c>
      <c r="AG7" s="48"/>
      <c r="AH7" s="105"/>
      <c r="AI7" s="105"/>
      <c r="AJ7" s="105"/>
      <c r="AK7" s="105"/>
      <c r="AL7" s="105"/>
      <c r="AM7" s="13"/>
    </row>
    <row r="8" spans="1:39" s="3" customFormat="1" ht="25.5" customHeight="1">
      <c r="A8" s="26"/>
      <c r="B8" s="27">
        <v>4</v>
      </c>
      <c r="C8" s="122" t="s">
        <v>36</v>
      </c>
      <c r="D8" s="100" t="s">
        <v>30</v>
      </c>
      <c r="E8" s="66"/>
      <c r="F8" s="29">
        <v>18.75</v>
      </c>
      <c r="G8" s="29">
        <v>8.49</v>
      </c>
      <c r="H8" s="29">
        <v>0</v>
      </c>
      <c r="I8" s="29">
        <v>16.65</v>
      </c>
      <c r="J8" s="29">
        <v>9.14</v>
      </c>
      <c r="K8" s="29">
        <v>0</v>
      </c>
      <c r="L8" s="29">
        <v>0</v>
      </c>
      <c r="M8" s="29">
        <v>0</v>
      </c>
      <c r="N8" s="29">
        <v>16.8</v>
      </c>
      <c r="O8" s="29">
        <v>8.96</v>
      </c>
      <c r="P8" s="29">
        <v>0</v>
      </c>
      <c r="Q8" s="29">
        <v>16.4</v>
      </c>
      <c r="R8" s="29">
        <v>8.8</v>
      </c>
      <c r="S8" s="30">
        <f>SUM(F8,I8,N8,Q8)</f>
        <v>68.6</v>
      </c>
      <c r="T8" s="30">
        <f>MIN(F8,I8,N8,Q8)</f>
        <v>16.4</v>
      </c>
      <c r="U8" s="30">
        <f>MAX(F8,I8,N8,Q8)</f>
        <v>18.75</v>
      </c>
      <c r="V8" s="30">
        <f>SUM(S8-T8)</f>
        <v>52.199999999999996</v>
      </c>
      <c r="W8" s="30">
        <f>MIN(G8,J8,O8,R8)</f>
        <v>8.49</v>
      </c>
      <c r="X8" s="30">
        <f>AVERAGE(G8,J8,O8,R8)</f>
        <v>8.8475</v>
      </c>
      <c r="Y8" s="133">
        <f>MAX(F8,I8,N8,Q8)</f>
        <v>18.75</v>
      </c>
      <c r="Z8" s="134">
        <f>AVERAGE(,F8,I8,N8,Q8)</f>
        <v>13.719999999999999</v>
      </c>
      <c r="AA8" s="137">
        <v>19.6</v>
      </c>
      <c r="AB8" s="30">
        <v>8.47</v>
      </c>
      <c r="AC8" s="30">
        <f>MAX(U8,AA8)</f>
        <v>19.6</v>
      </c>
      <c r="AD8" s="30">
        <f>MIN(W8,AB8)</f>
        <v>8.47</v>
      </c>
      <c r="AE8" s="43">
        <v>94</v>
      </c>
      <c r="AF8" s="114">
        <f>SUM(3600/AD8*AE8/5280)</f>
        <v>7.566813351937319</v>
      </c>
      <c r="AG8" s="48"/>
      <c r="AH8" s="106"/>
      <c r="AI8" s="105"/>
      <c r="AJ8" s="105"/>
      <c r="AK8" s="105"/>
      <c r="AL8" s="105"/>
      <c r="AM8" s="13"/>
    </row>
    <row r="9" spans="1:39" ht="25.5" customHeight="1">
      <c r="A9" s="26"/>
      <c r="B9" s="27">
        <v>5</v>
      </c>
      <c r="C9" s="122" t="s">
        <v>37</v>
      </c>
      <c r="D9" s="100" t="s">
        <v>30</v>
      </c>
      <c r="E9" s="66"/>
      <c r="F9" s="29">
        <v>18.6</v>
      </c>
      <c r="G9" s="29">
        <v>7.87</v>
      </c>
      <c r="H9" s="29">
        <v>0</v>
      </c>
      <c r="I9" s="29">
        <v>13.45</v>
      </c>
      <c r="J9" s="29">
        <v>9.75</v>
      </c>
      <c r="K9" s="29">
        <v>0</v>
      </c>
      <c r="L9" s="29">
        <v>0</v>
      </c>
      <c r="M9" s="29">
        <v>0</v>
      </c>
      <c r="N9" s="29">
        <v>13.75</v>
      </c>
      <c r="O9" s="29">
        <v>9.34</v>
      </c>
      <c r="P9" s="29">
        <v>0</v>
      </c>
      <c r="Q9" s="29">
        <v>17.15</v>
      </c>
      <c r="R9" s="29">
        <v>8.7</v>
      </c>
      <c r="S9" s="30">
        <f>SUM(F9,I9,N9,Q9)</f>
        <v>62.949999999999996</v>
      </c>
      <c r="T9" s="30">
        <f>MIN(F9,I9,N9,Q9)</f>
        <v>13.45</v>
      </c>
      <c r="U9" s="30">
        <f>MAX(F9,I9,N9,Q9)</f>
        <v>18.6</v>
      </c>
      <c r="V9" s="30">
        <f>SUM(S9-T9)</f>
        <v>49.5</v>
      </c>
      <c r="W9" s="30">
        <f>MIN(G9,J9,O9,R9)</f>
        <v>7.87</v>
      </c>
      <c r="X9" s="30">
        <f>AVERAGE(G9,J9,O9,R9)</f>
        <v>8.915</v>
      </c>
      <c r="Y9" s="133">
        <f>MAX(F9,I9,N9,Q9)</f>
        <v>18.6</v>
      </c>
      <c r="Z9" s="134">
        <f>AVERAGE(,F9,I9,N9,Q9)</f>
        <v>12.59</v>
      </c>
      <c r="AA9" s="136">
        <v>16.8</v>
      </c>
      <c r="AB9" s="30">
        <v>8.34</v>
      </c>
      <c r="AC9" s="30">
        <f>MAX(U9,AA9)</f>
        <v>18.6</v>
      </c>
      <c r="AD9" s="30">
        <f>MIN(W9,AB9)</f>
        <v>7.87</v>
      </c>
      <c r="AE9" s="43">
        <v>94</v>
      </c>
      <c r="AF9" s="114">
        <f>SUM(3600/AD9*AE9/5280)</f>
        <v>8.143698740903314</v>
      </c>
      <c r="AG9" s="48"/>
      <c r="AH9" s="106"/>
      <c r="AI9" s="105"/>
      <c r="AJ9" s="105"/>
      <c r="AK9" s="105"/>
      <c r="AL9" s="105"/>
      <c r="AM9" s="13"/>
    </row>
    <row r="10" spans="1:39" ht="25.5" customHeight="1">
      <c r="A10" s="26"/>
      <c r="B10" s="27"/>
      <c r="C10" s="122"/>
      <c r="D10" s="100"/>
      <c r="E10" s="66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30"/>
      <c r="U10" s="30"/>
      <c r="V10" s="30"/>
      <c r="W10" s="30"/>
      <c r="X10" s="30"/>
      <c r="Y10" s="134"/>
      <c r="Z10" s="134"/>
      <c r="AA10" s="134"/>
      <c r="AB10" s="30"/>
      <c r="AC10" s="30"/>
      <c r="AD10" s="30"/>
      <c r="AE10" s="43"/>
      <c r="AF10" s="114"/>
      <c r="AG10" s="48"/>
      <c r="AH10" s="106"/>
      <c r="AI10" s="105"/>
      <c r="AJ10" s="105"/>
      <c r="AK10" s="105"/>
      <c r="AL10" s="105"/>
      <c r="AM10" s="13"/>
    </row>
    <row r="11" spans="1:39" ht="25.5" customHeight="1">
      <c r="A11" s="26"/>
      <c r="B11" s="28">
        <v>1</v>
      </c>
      <c r="C11" s="122" t="s">
        <v>39</v>
      </c>
      <c r="D11" s="100" t="s">
        <v>29</v>
      </c>
      <c r="E11" s="66"/>
      <c r="F11" s="29">
        <v>16.6</v>
      </c>
      <c r="G11" s="29">
        <v>9.45</v>
      </c>
      <c r="H11" s="29">
        <v>0</v>
      </c>
      <c r="I11" s="29">
        <v>14.2</v>
      </c>
      <c r="J11" s="29">
        <v>10.89</v>
      </c>
      <c r="K11" s="29">
        <v>0</v>
      </c>
      <c r="L11" s="29">
        <v>0</v>
      </c>
      <c r="M11" s="29">
        <v>0</v>
      </c>
      <c r="N11" s="29">
        <v>16.6</v>
      </c>
      <c r="O11" s="29">
        <v>9.4</v>
      </c>
      <c r="P11" s="29">
        <v>0</v>
      </c>
      <c r="Q11" s="29">
        <v>15.45</v>
      </c>
      <c r="R11" s="29">
        <v>10.05</v>
      </c>
      <c r="S11" s="30">
        <f>SUM(F11,I11,N11,Q11)</f>
        <v>62.85000000000001</v>
      </c>
      <c r="T11" s="30">
        <f>MIN(F11,I11,N11,Q11)</f>
        <v>14.2</v>
      </c>
      <c r="U11" s="30">
        <f>MAX(F11,I11,N11,Q11)</f>
        <v>16.6</v>
      </c>
      <c r="V11" s="30">
        <f>SUM(S11-T11)</f>
        <v>48.650000000000006</v>
      </c>
      <c r="W11" s="30">
        <f>MIN(G11,J11,O11,R11)</f>
        <v>9.4</v>
      </c>
      <c r="X11" s="30">
        <f>AVERAGE(G11,J11,O11,R11)</f>
        <v>9.947500000000002</v>
      </c>
      <c r="Y11" s="133">
        <f>MAX(F11,I11,N11,Q11)</f>
        <v>16.6</v>
      </c>
      <c r="Z11" s="134">
        <f>AVERAGE(,F11,I11,N11,Q11)</f>
        <v>12.570000000000002</v>
      </c>
      <c r="AA11" s="135">
        <v>16</v>
      </c>
      <c r="AB11" s="30">
        <v>10.04</v>
      </c>
      <c r="AC11" s="30">
        <f>MAX(U11,AA11)</f>
        <v>16.6</v>
      </c>
      <c r="AD11" s="30">
        <f>MIN(W11,AB11)</f>
        <v>9.4</v>
      </c>
      <c r="AE11" s="43">
        <v>94</v>
      </c>
      <c r="AF11" s="114">
        <f>SUM(3600/AD11*AE11/5280)</f>
        <v>6.818181818181817</v>
      </c>
      <c r="AG11" s="48"/>
      <c r="AH11" s="106"/>
      <c r="AI11" s="105"/>
      <c r="AJ11" s="105"/>
      <c r="AK11" s="105"/>
      <c r="AL11" s="105"/>
      <c r="AM11" s="13"/>
    </row>
    <row r="12" spans="1:39" ht="25.5" customHeight="1">
      <c r="A12" s="26"/>
      <c r="B12" s="27">
        <v>2</v>
      </c>
      <c r="C12" s="122" t="s">
        <v>40</v>
      </c>
      <c r="D12" s="100" t="s">
        <v>29</v>
      </c>
      <c r="E12" s="66">
        <v>18</v>
      </c>
      <c r="F12" s="29">
        <v>16.2</v>
      </c>
      <c r="G12" s="29">
        <v>8.72</v>
      </c>
      <c r="H12" s="29">
        <v>0</v>
      </c>
      <c r="I12" s="124">
        <v>14.45</v>
      </c>
      <c r="J12" s="126">
        <v>10.33</v>
      </c>
      <c r="K12" s="29">
        <v>0</v>
      </c>
      <c r="L12" s="29">
        <v>0</v>
      </c>
      <c r="M12" s="29">
        <v>0</v>
      </c>
      <c r="N12" s="29">
        <v>12.6</v>
      </c>
      <c r="O12" s="29">
        <v>12.3</v>
      </c>
      <c r="P12" s="29">
        <v>0</v>
      </c>
      <c r="Q12" s="124">
        <v>16.4</v>
      </c>
      <c r="R12" s="126">
        <v>8.8</v>
      </c>
      <c r="S12" s="30">
        <f>SUM(F12,I12,N12,Q12)</f>
        <v>59.65</v>
      </c>
      <c r="T12" s="30">
        <f>MIN(F12,I12,N12,Q12)</f>
        <v>12.6</v>
      </c>
      <c r="U12" s="30">
        <f>MAX(F12,I12,N12,Q12)</f>
        <v>16.4</v>
      </c>
      <c r="V12" s="30">
        <f>SUM(S12-T12)</f>
        <v>47.05</v>
      </c>
      <c r="W12" s="30">
        <f>MIN(G12,J12,O12,R12)</f>
        <v>8.72</v>
      </c>
      <c r="X12" s="30">
        <f>AVERAGE(G12,J12,O12,R12)</f>
        <v>10.037500000000001</v>
      </c>
      <c r="Y12" s="136">
        <f>MAX(F12,I12,N12,Q12)</f>
        <v>16.4</v>
      </c>
      <c r="Z12" s="134">
        <f>AVERAGE(,F12,I12,N12,Q12)</f>
        <v>11.93</v>
      </c>
      <c r="AA12" s="136">
        <v>15.8</v>
      </c>
      <c r="AB12" s="30">
        <v>9.58</v>
      </c>
      <c r="AC12" s="30">
        <f>MAX(U12,AA12)</f>
        <v>16.4</v>
      </c>
      <c r="AD12" s="30">
        <f>MIN(W12,AB12)</f>
        <v>8.72</v>
      </c>
      <c r="AE12" s="43">
        <v>94</v>
      </c>
      <c r="AF12" s="114">
        <f>SUM(3600/AD12*AE12/5280)</f>
        <v>7.3498748957464555</v>
      </c>
      <c r="AG12" s="48"/>
      <c r="AH12" s="105"/>
      <c r="AI12" s="105"/>
      <c r="AJ12" s="105"/>
      <c r="AK12" s="105"/>
      <c r="AL12" s="105"/>
      <c r="AM12" s="13"/>
    </row>
    <row r="13" spans="1:39" s="2" customFormat="1" ht="25.5" customHeight="1">
      <c r="A13" s="26"/>
      <c r="B13" s="27">
        <v>3</v>
      </c>
      <c r="C13" s="123" t="s">
        <v>38</v>
      </c>
      <c r="D13" s="101" t="s">
        <v>29</v>
      </c>
      <c r="E13" s="66"/>
      <c r="F13" s="124">
        <v>19.9</v>
      </c>
      <c r="G13" s="126">
        <v>7.9</v>
      </c>
      <c r="H13" s="29">
        <v>0</v>
      </c>
      <c r="I13" s="29">
        <v>11.05</v>
      </c>
      <c r="J13" s="29">
        <v>13.65</v>
      </c>
      <c r="K13" s="29">
        <v>0</v>
      </c>
      <c r="L13" s="29">
        <v>0</v>
      </c>
      <c r="M13" s="29">
        <v>0</v>
      </c>
      <c r="N13" s="124">
        <v>17.2</v>
      </c>
      <c r="O13" s="126">
        <v>8.09</v>
      </c>
      <c r="P13" s="29">
        <v>0</v>
      </c>
      <c r="Q13" s="29">
        <v>12.25</v>
      </c>
      <c r="R13" s="29">
        <v>9.07</v>
      </c>
      <c r="S13" s="30">
        <f>SUM(F13,I13,N13,Q13)</f>
        <v>60.4</v>
      </c>
      <c r="T13" s="30">
        <f>MIN(F13,I13,N13,Q13)</f>
        <v>11.05</v>
      </c>
      <c r="U13" s="30">
        <f>MAX(F13,I13,N13,Q13)</f>
        <v>19.9</v>
      </c>
      <c r="V13" s="30">
        <f>SUM(S13-T13)</f>
        <v>49.349999999999994</v>
      </c>
      <c r="W13" s="30">
        <f>MIN(G13,J13,O13,R13)</f>
        <v>7.9</v>
      </c>
      <c r="X13" s="30">
        <f>AVERAGE(G13,J13,O13,R13)</f>
        <v>9.6775</v>
      </c>
      <c r="Y13" s="133">
        <f>MAX(F13,I13,N13,Q13)</f>
        <v>19.9</v>
      </c>
      <c r="Z13" s="134">
        <f>AVERAGE(,F13,I13,N13,Q13)</f>
        <v>12.08</v>
      </c>
      <c r="AA13" s="133">
        <v>13.8</v>
      </c>
      <c r="AB13" s="30">
        <v>8.26</v>
      </c>
      <c r="AC13" s="129">
        <f>MAX(U13,AA13)</f>
        <v>19.9</v>
      </c>
      <c r="AD13" s="129">
        <f>MIN(W13,AB13)</f>
        <v>7.9</v>
      </c>
      <c r="AE13" s="43">
        <v>94</v>
      </c>
      <c r="AF13" s="114">
        <f>SUM(3600/AD13*AE13/5280)</f>
        <v>8.11277330264672</v>
      </c>
      <c r="AG13" s="48"/>
      <c r="AH13" s="106"/>
      <c r="AI13" s="105"/>
      <c r="AJ13" s="105"/>
      <c r="AK13" s="105"/>
      <c r="AL13" s="105"/>
      <c r="AM13" s="13"/>
    </row>
    <row r="14" spans="1:39" s="2" customFormat="1" ht="25.5" customHeight="1">
      <c r="A14" s="26"/>
      <c r="B14" s="27">
        <v>4</v>
      </c>
      <c r="C14" s="122" t="s">
        <v>41</v>
      </c>
      <c r="D14" s="100" t="s">
        <v>29</v>
      </c>
      <c r="E14" s="66"/>
      <c r="F14" s="29">
        <v>14.6</v>
      </c>
      <c r="G14" s="29">
        <v>10.57</v>
      </c>
      <c r="H14" s="29">
        <v>0</v>
      </c>
      <c r="I14" s="29">
        <v>11.6</v>
      </c>
      <c r="J14" s="29">
        <v>12.69</v>
      </c>
      <c r="K14" s="29">
        <v>0</v>
      </c>
      <c r="L14" s="29">
        <v>0</v>
      </c>
      <c r="M14" s="29">
        <v>0</v>
      </c>
      <c r="N14" s="29">
        <v>13.6</v>
      </c>
      <c r="O14" s="29">
        <v>11.15</v>
      </c>
      <c r="P14" s="29">
        <v>0</v>
      </c>
      <c r="Q14" s="29">
        <v>13</v>
      </c>
      <c r="R14" s="29">
        <v>10.97</v>
      </c>
      <c r="S14" s="30">
        <f>SUM(F14,I14,N14,Q14)</f>
        <v>52.8</v>
      </c>
      <c r="T14" s="30">
        <f>MIN(F14,I14,N14,Q14)</f>
        <v>11.6</v>
      </c>
      <c r="U14" s="30">
        <f>MAX(F14,I14,N14,Q14)</f>
        <v>14.6</v>
      </c>
      <c r="V14" s="30">
        <f>SUM(S14-T14)</f>
        <v>41.199999999999996</v>
      </c>
      <c r="W14" s="30">
        <f>MIN(G14,J14,O14,R14)</f>
        <v>10.57</v>
      </c>
      <c r="X14" s="30">
        <f>AVERAGE(G14,J14,O14,R14)</f>
        <v>11.344999999999999</v>
      </c>
      <c r="Y14" s="133">
        <f>MAX(F14,I14,N14,Q14)</f>
        <v>14.6</v>
      </c>
      <c r="Z14" s="134">
        <f>AVERAGE(,F14,I14,N14,Q14)</f>
        <v>10.559999999999999</v>
      </c>
      <c r="AA14" s="137">
        <v>10.6</v>
      </c>
      <c r="AB14" s="30">
        <v>11.77</v>
      </c>
      <c r="AC14" s="30">
        <f>MAX(U14,AA14)</f>
        <v>14.6</v>
      </c>
      <c r="AD14" s="30">
        <f>MIN(W14,AB14)</f>
        <v>10.57</v>
      </c>
      <c r="AE14" s="43">
        <v>94</v>
      </c>
      <c r="AF14" s="114">
        <f>SUM(3600/AD14*AE14/5280)</f>
        <v>6.063472950890169</v>
      </c>
      <c r="AG14" s="48"/>
      <c r="AH14" s="105"/>
      <c r="AI14" s="105"/>
      <c r="AJ14" s="105"/>
      <c r="AK14" s="105"/>
      <c r="AL14" s="105"/>
      <c r="AM14" s="13"/>
    </row>
    <row r="15" spans="1:39" s="2" customFormat="1" ht="25.5" customHeight="1">
      <c r="A15" s="26"/>
      <c r="B15" s="27"/>
      <c r="C15" s="122"/>
      <c r="D15" s="100"/>
      <c r="E15" s="66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T15" s="30"/>
      <c r="U15" s="30"/>
      <c r="V15" s="30"/>
      <c r="W15" s="30"/>
      <c r="X15" s="30"/>
      <c r="Y15" s="134"/>
      <c r="Z15" s="134"/>
      <c r="AA15" s="134"/>
      <c r="AB15" s="30"/>
      <c r="AC15" s="30"/>
      <c r="AD15" s="30"/>
      <c r="AE15" s="43"/>
      <c r="AF15" s="114"/>
      <c r="AG15" s="48"/>
      <c r="AH15" s="105"/>
      <c r="AI15" s="105"/>
      <c r="AJ15" s="105"/>
      <c r="AK15" s="105"/>
      <c r="AL15" s="105"/>
      <c r="AM15" s="13"/>
    </row>
    <row r="16" spans="1:39" s="2" customFormat="1" ht="25.5" customHeight="1">
      <c r="A16" s="26"/>
      <c r="B16" s="28">
        <v>1</v>
      </c>
      <c r="C16" s="122" t="s">
        <v>43</v>
      </c>
      <c r="D16" s="100" t="s">
        <v>31</v>
      </c>
      <c r="E16" s="66"/>
      <c r="F16" s="29">
        <v>17.8</v>
      </c>
      <c r="G16" s="29">
        <v>8.76</v>
      </c>
      <c r="H16" s="29">
        <v>0</v>
      </c>
      <c r="I16" s="29">
        <v>14.55</v>
      </c>
      <c r="J16" s="29">
        <v>9.7</v>
      </c>
      <c r="K16" s="29">
        <v>0</v>
      </c>
      <c r="L16" s="29">
        <v>0</v>
      </c>
      <c r="M16" s="29">
        <v>0</v>
      </c>
      <c r="N16" s="124">
        <v>19.65</v>
      </c>
      <c r="O16" s="126">
        <v>8.45</v>
      </c>
      <c r="P16" s="29">
        <v>0</v>
      </c>
      <c r="Q16" s="29">
        <v>16.75</v>
      </c>
      <c r="R16" s="29">
        <v>9.1</v>
      </c>
      <c r="S16" s="30">
        <f>SUM(F16,I16,N16,Q16)</f>
        <v>68.75</v>
      </c>
      <c r="T16" s="30">
        <f>MIN(F16,I16,N16,Q16)</f>
        <v>14.55</v>
      </c>
      <c r="U16" s="30">
        <f>MAX(F16,I16,N16,Q16)</f>
        <v>19.65</v>
      </c>
      <c r="V16" s="30">
        <f>SUM(S16-T16)</f>
        <v>54.2</v>
      </c>
      <c r="W16" s="30">
        <f>MIN(G16,J16,O16,R16)</f>
        <v>8.45</v>
      </c>
      <c r="X16" s="30">
        <f>AVERAGE(G16,J16,O16,R16)</f>
        <v>9.0025</v>
      </c>
      <c r="Y16" s="135">
        <f>MAX(F16,I16,N16,Q16)</f>
        <v>19.65</v>
      </c>
      <c r="Z16" s="134">
        <f>AVERAGE(,F16,I16,N16,Q16)</f>
        <v>13.75</v>
      </c>
      <c r="AA16" s="135">
        <v>21.4</v>
      </c>
      <c r="AB16" s="30">
        <v>7.66</v>
      </c>
      <c r="AC16" s="129">
        <f>MAX(U16,AA16)</f>
        <v>21.4</v>
      </c>
      <c r="AD16" s="129">
        <f>MIN(W16,AB16)</f>
        <v>7.66</v>
      </c>
      <c r="AE16" s="43">
        <v>94</v>
      </c>
      <c r="AF16" s="114">
        <f>SUM(3600/AD16*AE16/5280)</f>
        <v>8.366959411345833</v>
      </c>
      <c r="AG16" s="48"/>
      <c r="AH16" s="106"/>
      <c r="AI16" s="105"/>
      <c r="AJ16" s="105"/>
      <c r="AK16" s="105"/>
      <c r="AL16" s="105"/>
      <c r="AM16" s="13"/>
    </row>
    <row r="17" spans="1:39" s="2" customFormat="1" ht="25.5" customHeight="1">
      <c r="A17" s="26"/>
      <c r="B17" s="27">
        <v>2</v>
      </c>
      <c r="C17" s="122" t="s">
        <v>42</v>
      </c>
      <c r="D17" s="100" t="s">
        <v>31</v>
      </c>
      <c r="E17" s="66">
        <v>10</v>
      </c>
      <c r="F17" s="124">
        <v>19</v>
      </c>
      <c r="G17" s="126">
        <v>8.36</v>
      </c>
      <c r="H17" s="29">
        <v>0</v>
      </c>
      <c r="I17" s="29">
        <v>16.4</v>
      </c>
      <c r="J17" s="29">
        <v>9.38</v>
      </c>
      <c r="K17" s="29">
        <v>0</v>
      </c>
      <c r="L17" s="29">
        <v>0</v>
      </c>
      <c r="M17" s="29">
        <v>0</v>
      </c>
      <c r="N17" s="29">
        <v>16.45</v>
      </c>
      <c r="O17" s="29">
        <v>8.86</v>
      </c>
      <c r="P17" s="29">
        <v>0</v>
      </c>
      <c r="Q17" s="124">
        <v>19.2</v>
      </c>
      <c r="R17" s="126">
        <v>8.33</v>
      </c>
      <c r="S17" s="30">
        <f>SUM(F17,I17,N17,Q17)</f>
        <v>71.05</v>
      </c>
      <c r="T17" s="30">
        <f>MIN(F17,I17,N17,Q17)</f>
        <v>16.4</v>
      </c>
      <c r="U17" s="30">
        <f>MAX(F17,I17,N17,Q17)</f>
        <v>19.2</v>
      </c>
      <c r="V17" s="30">
        <f>SUM(S17-T17)</f>
        <v>54.65</v>
      </c>
      <c r="W17" s="30">
        <f>MIN(G17,J17,O17,R17)</f>
        <v>8.33</v>
      </c>
      <c r="X17" s="30">
        <f>AVERAGE(G17,J17,O17,R17)</f>
        <v>8.7325</v>
      </c>
      <c r="Y17" s="136">
        <f>MAX(F17,I17,N17,Q17)</f>
        <v>19.2</v>
      </c>
      <c r="Z17" s="134">
        <f>AVERAGE(,F17,I17,N17,Q17)</f>
        <v>14.209999999999999</v>
      </c>
      <c r="AA17" s="133">
        <v>19.05</v>
      </c>
      <c r="AB17" s="30">
        <v>8.43</v>
      </c>
      <c r="AC17" s="30">
        <f>MAX(U17,AA17)</f>
        <v>19.2</v>
      </c>
      <c r="AD17" s="30">
        <f>MIN(W17,AB17)</f>
        <v>8.33</v>
      </c>
      <c r="AE17" s="43">
        <v>94</v>
      </c>
      <c r="AF17" s="114">
        <f>SUM(3600/AD17*AE17/5280)</f>
        <v>7.693986685583325</v>
      </c>
      <c r="AG17" s="48"/>
      <c r="AH17" s="106"/>
      <c r="AI17" s="105"/>
      <c r="AJ17" s="105"/>
      <c r="AK17" s="105"/>
      <c r="AL17" s="105"/>
      <c r="AM17" s="13"/>
    </row>
    <row r="18" spans="1:39" s="2" customFormat="1" ht="25.5" customHeight="1">
      <c r="A18" s="26"/>
      <c r="B18" s="117">
        <v>3</v>
      </c>
      <c r="C18" s="123" t="s">
        <v>44</v>
      </c>
      <c r="D18" s="101" t="s">
        <v>31</v>
      </c>
      <c r="E18" s="66">
        <v>15</v>
      </c>
      <c r="F18" s="29">
        <v>17.8</v>
      </c>
      <c r="G18" s="29">
        <v>8.66</v>
      </c>
      <c r="H18" s="29">
        <v>0</v>
      </c>
      <c r="I18" s="124">
        <v>17.65</v>
      </c>
      <c r="J18" s="126">
        <v>8.89</v>
      </c>
      <c r="K18" s="29">
        <v>0</v>
      </c>
      <c r="L18" s="29">
        <v>0</v>
      </c>
      <c r="M18" s="29">
        <v>0</v>
      </c>
      <c r="N18" s="29">
        <v>17.6</v>
      </c>
      <c r="O18" s="29">
        <v>8.5</v>
      </c>
      <c r="P18" s="29">
        <v>0</v>
      </c>
      <c r="Q18" s="29">
        <v>18.05</v>
      </c>
      <c r="R18" s="29">
        <v>8.56</v>
      </c>
      <c r="S18" s="30">
        <f>SUM(F18,I18,N18,Q18)</f>
        <v>71.10000000000001</v>
      </c>
      <c r="T18" s="30">
        <f>MIN(F18,I18,N18,Q18)</f>
        <v>17.6</v>
      </c>
      <c r="U18" s="30">
        <f>MAX(F18,I18,N18,Q18)</f>
        <v>18.05</v>
      </c>
      <c r="V18" s="30">
        <f>SUM(S18-T18)</f>
        <v>53.50000000000001</v>
      </c>
      <c r="W18" s="30">
        <f>MIN(G18,J18,O18,R18)</f>
        <v>8.5</v>
      </c>
      <c r="X18" s="30">
        <f>AVERAGE(G18,J18,O18,R18)</f>
        <v>8.6525</v>
      </c>
      <c r="Y18" s="136">
        <f>MAX(F18,I18,N18,Q18)</f>
        <v>18.05</v>
      </c>
      <c r="Z18" s="134">
        <f>AVERAGE(,F18,I18,N18,Q18)</f>
        <v>14.220000000000002</v>
      </c>
      <c r="AA18" s="136">
        <v>18.75</v>
      </c>
      <c r="AB18" s="30">
        <v>8.17</v>
      </c>
      <c r="AC18" s="30">
        <f>MAX(U18,AA18)</f>
        <v>18.75</v>
      </c>
      <c r="AD18" s="30">
        <f>MIN(W18,AB18)</f>
        <v>8.17</v>
      </c>
      <c r="AE18" s="43">
        <v>94</v>
      </c>
      <c r="AF18" s="114">
        <f>SUM(3600/AD18*AE18/5280)</f>
        <v>7.84466451541115</v>
      </c>
      <c r="AG18" s="48"/>
      <c r="AH18" s="105"/>
      <c r="AI18" s="105"/>
      <c r="AJ18" s="105"/>
      <c r="AK18" s="105"/>
      <c r="AL18" s="105"/>
      <c r="AM18" s="13"/>
    </row>
    <row r="19" spans="1:39" s="5" customFormat="1" ht="25.5" customHeight="1" thickBot="1">
      <c r="A19" s="26"/>
      <c r="B19" s="116"/>
      <c r="C19" s="118"/>
      <c r="D19" s="119"/>
      <c r="E19" s="6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44"/>
      <c r="AF19" s="115"/>
      <c r="AG19" s="48"/>
      <c r="AH19" s="105"/>
      <c r="AI19" s="105"/>
      <c r="AJ19" s="105"/>
      <c r="AK19" s="105"/>
      <c r="AL19" s="105"/>
      <c r="AM19" s="13"/>
    </row>
    <row r="20" spans="1:40" ht="35.25" customHeight="1" thickBot="1" thickTop="1">
      <c r="A20" s="13"/>
      <c r="B20" s="32"/>
      <c r="C20" s="49"/>
      <c r="D20" s="34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50"/>
      <c r="AF20" s="39"/>
      <c r="AG20" s="39"/>
      <c r="AH20" s="13"/>
      <c r="AI20" s="13"/>
      <c r="AJ20" s="13"/>
      <c r="AK20" s="13"/>
      <c r="AL20" s="13"/>
      <c r="AM20" s="13"/>
      <c r="AN20" s="12"/>
    </row>
    <row r="21" spans="1:39" ht="25.5" customHeight="1" thickBot="1" thickTop="1">
      <c r="A21" s="13"/>
      <c r="B21" s="32"/>
      <c r="C21" s="69"/>
      <c r="D21" s="70"/>
      <c r="E21" s="69"/>
      <c r="F21" s="72"/>
      <c r="G21" s="71"/>
      <c r="H21" s="71"/>
      <c r="I21" s="73" t="s">
        <v>19</v>
      </c>
      <c r="J21" s="71"/>
      <c r="K21" s="71"/>
      <c r="L21" s="71"/>
      <c r="M21" s="71"/>
      <c r="N21" s="71"/>
      <c r="O21" s="71"/>
      <c r="P21" s="36"/>
      <c r="Q21" s="36"/>
      <c r="R21" s="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50"/>
      <c r="AF21" s="39"/>
      <c r="AG21" s="39"/>
      <c r="AH21" s="98"/>
      <c r="AI21" s="13"/>
      <c r="AJ21" s="65" t="s">
        <v>18</v>
      </c>
      <c r="AK21" s="13"/>
      <c r="AL21" s="13"/>
      <c r="AM21" s="54"/>
    </row>
    <row r="22" spans="1:54" s="5" customFormat="1" ht="25.5" customHeight="1" thickBot="1" thickTop="1">
      <c r="A22" s="13"/>
      <c r="B22" s="32"/>
      <c r="C22" s="49"/>
      <c r="D22" s="99"/>
      <c r="E22" s="35"/>
      <c r="F22" s="36"/>
      <c r="G22" s="73" t="s">
        <v>28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50"/>
      <c r="AF22" s="39"/>
      <c r="AG22" s="39"/>
      <c r="AH22" s="13"/>
      <c r="AI22" s="13"/>
      <c r="AJ22" s="13"/>
      <c r="AK22" s="13"/>
      <c r="AL22" s="13"/>
      <c r="AM22" s="53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s="3" customFormat="1" ht="25.5" customHeight="1">
      <c r="A23" s="13"/>
      <c r="B23" s="32"/>
      <c r="C23" s="49"/>
      <c r="D23" s="41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50"/>
      <c r="AF23" s="39"/>
      <c r="AG23" s="39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ht="25.5" customHeight="1">
      <c r="A24" s="13"/>
      <c r="B24" s="32"/>
      <c r="C24" s="49"/>
      <c r="D24" s="34"/>
      <c r="E24" s="3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50"/>
      <c r="AF24" s="39"/>
      <c r="AG24" s="39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54" ht="25.5" customHeight="1">
      <c r="A25" s="13"/>
      <c r="B25" s="32"/>
      <c r="C25" s="49"/>
      <c r="D25" s="41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50"/>
      <c r="AF25" s="39"/>
      <c r="AG25" s="39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1:54" s="5" customFormat="1" ht="25.5" customHeight="1" thickBot="1">
      <c r="A26" s="13"/>
      <c r="B26" s="32"/>
      <c r="C26" s="49"/>
      <c r="D26" s="41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50"/>
      <c r="AF26" s="39"/>
      <c r="AG26" s="39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4" s="3" customFormat="1" ht="25.5" customHeight="1">
      <c r="A27" s="13"/>
      <c r="B27" s="32"/>
      <c r="C27" s="49"/>
      <c r="D27" s="41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50"/>
      <c r="AF27" s="39"/>
      <c r="AG27" s="39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ht="14.25" customHeight="1">
      <c r="A28" s="13"/>
      <c r="B28" s="32"/>
      <c r="C28" s="33"/>
      <c r="D28" s="34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  <c r="AF28" s="39"/>
      <c r="AG28" s="39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1:54" ht="14.25" customHeight="1">
      <c r="A29" s="13"/>
      <c r="B29" s="40"/>
      <c r="C29" s="33"/>
      <c r="D29" s="41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8"/>
      <c r="AF29" s="39"/>
      <c r="AG29" s="39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54" s="5" customFormat="1" ht="14.25" customHeight="1" thickBot="1">
      <c r="A30" s="13"/>
      <c r="B30" s="32"/>
      <c r="C30" s="33"/>
      <c r="D30" s="41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8"/>
      <c r="AF30" s="39"/>
      <c r="AG30" s="39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1:54" s="3" customFormat="1" ht="14.25" customHeight="1">
      <c r="A31" s="13"/>
      <c r="B31" s="32"/>
      <c r="C31" s="33"/>
      <c r="D31" s="41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  <c r="AF31" s="39"/>
      <c r="AG31" s="39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54" ht="14.25" customHeight="1">
      <c r="A32" s="13"/>
      <c r="B32" s="32"/>
      <c r="C32" s="33"/>
      <c r="D32" s="34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8"/>
      <c r="AF32" s="39"/>
      <c r="AG32" s="39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1:54" ht="64.5" customHeight="1">
      <c r="A33" s="13"/>
      <c r="B33" s="32"/>
      <c r="C33" s="33"/>
      <c r="D33" s="41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/>
      <c r="AF33" s="39"/>
      <c r="AG33" s="39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1:54" s="2" customFormat="1" ht="14.25" customHeight="1">
      <c r="A34" s="13"/>
      <c r="B34" s="32"/>
      <c r="C34" s="33"/>
      <c r="D34" s="41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8"/>
      <c r="AF34" s="39"/>
      <c r="AG34" s="39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s="5" customFormat="1" ht="60" customHeight="1" thickBot="1">
      <c r="A35" s="13"/>
      <c r="B35" s="32"/>
      <c r="C35" s="33"/>
      <c r="D35" s="41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F35" s="39"/>
      <c r="AG35" s="39"/>
      <c r="AH35" s="63"/>
      <c r="AI35" s="51"/>
      <c r="AJ35" s="51"/>
      <c r="AK35" s="64"/>
      <c r="AL35" s="13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</row>
    <row r="36" spans="2:37" s="13" customFormat="1" ht="14.25" customHeight="1">
      <c r="B36" s="32"/>
      <c r="C36" s="33"/>
      <c r="D36" s="34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/>
      <c r="AF36" s="39"/>
      <c r="AG36" s="39"/>
      <c r="AH36" s="57"/>
      <c r="AI36" s="4"/>
      <c r="AJ36" s="4"/>
      <c r="AK36" s="58"/>
    </row>
    <row r="37" spans="1:38" ht="14.25" customHeight="1">
      <c r="A37" s="25"/>
      <c r="B37" s="32"/>
      <c r="C37" s="33"/>
      <c r="D37" s="41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42"/>
      <c r="AF37" s="39"/>
      <c r="AG37" s="39"/>
      <c r="AH37" s="59"/>
      <c r="AI37" s="60"/>
      <c r="AJ37" s="60"/>
      <c r="AK37" s="61"/>
      <c r="AL37" s="25"/>
    </row>
    <row r="38" spans="1:38" ht="14.25" customHeight="1">
      <c r="A38" s="25"/>
      <c r="B38" s="32"/>
      <c r="C38" s="33"/>
      <c r="D38" s="41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42"/>
      <c r="AF38" s="39"/>
      <c r="AG38" s="39"/>
      <c r="AH38" s="59"/>
      <c r="AI38" s="60"/>
      <c r="AJ38" s="60"/>
      <c r="AK38" s="61"/>
      <c r="AL38" s="25"/>
    </row>
    <row r="39" spans="1:38" s="2" customFormat="1" ht="14.25" customHeight="1">
      <c r="A39" s="13"/>
      <c r="B39" s="32"/>
      <c r="C39" s="33"/>
      <c r="D39" s="41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9"/>
      <c r="AG39" s="39"/>
      <c r="AH39" s="57"/>
      <c r="AI39" s="4"/>
      <c r="AJ39" s="4"/>
      <c r="AK39" s="58"/>
      <c r="AL39" s="62"/>
    </row>
    <row r="40" spans="1:38" s="2" customFormat="1" ht="14.25" customHeight="1">
      <c r="A40" s="13"/>
      <c r="B40" s="32"/>
      <c r="C40" s="33"/>
      <c r="D40" s="34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8"/>
      <c r="AF40" s="39"/>
      <c r="AG40" s="39"/>
      <c r="AH40" s="57"/>
      <c r="AI40" s="4"/>
      <c r="AJ40" s="4"/>
      <c r="AK40" s="58"/>
      <c r="AL40" s="62"/>
    </row>
    <row r="41" spans="1:33" ht="14.25" customHeight="1">
      <c r="A41" s="13"/>
      <c r="B41" s="32"/>
      <c r="C41" s="33"/>
      <c r="D41" s="41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8"/>
      <c r="AF41" s="39"/>
      <c r="AG41" s="39"/>
    </row>
    <row r="42" spans="1:33" ht="14.25" customHeight="1">
      <c r="A42" s="13"/>
      <c r="B42" s="32"/>
      <c r="C42" s="33"/>
      <c r="D42" s="41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8"/>
      <c r="AF42" s="39"/>
      <c r="AG42" s="39"/>
    </row>
    <row r="43" spans="1:33" ht="14.25" customHeight="1">
      <c r="A43" s="13"/>
      <c r="B43" s="32"/>
      <c r="C43" s="33"/>
      <c r="D43" s="41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8"/>
      <c r="AF43" s="39"/>
      <c r="AG43" s="39"/>
    </row>
    <row r="44" spans="1:33" ht="12.75">
      <c r="A44" s="1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34:38" s="1" customFormat="1" ht="12.75">
      <c r="AH45" s="57"/>
      <c r="AI45" s="4"/>
      <c r="AJ45" s="4"/>
      <c r="AK45" s="58"/>
      <c r="AL45" s="13"/>
    </row>
    <row r="46" spans="34:38" s="1" customFormat="1" ht="12.75" hidden="1">
      <c r="AH46" s="57"/>
      <c r="AI46" s="4"/>
      <c r="AJ46" s="4"/>
      <c r="AK46" s="58"/>
      <c r="AL46" s="13"/>
    </row>
    <row r="47" spans="34:38" s="1" customFormat="1" ht="12.75">
      <c r="AH47" s="57"/>
      <c r="AI47" s="4"/>
      <c r="AJ47" s="4"/>
      <c r="AK47" s="58"/>
      <c r="AL47" s="13"/>
    </row>
    <row r="48" spans="34:38" s="1" customFormat="1" ht="12.75">
      <c r="AH48" s="57"/>
      <c r="AI48" s="4"/>
      <c r="AJ48" s="4"/>
      <c r="AK48" s="58"/>
      <c r="AL48" s="13"/>
    </row>
    <row r="49" spans="34:38" s="1" customFormat="1" ht="57" customHeight="1">
      <c r="AH49" s="57"/>
      <c r="AI49" s="4"/>
      <c r="AJ49" s="4"/>
      <c r="AK49" s="58"/>
      <c r="AL49" s="13"/>
    </row>
    <row r="50" spans="2:38" s="1" customFormat="1" ht="48" customHeight="1">
      <c r="B50" s="6"/>
      <c r="C50" s="7"/>
      <c r="D50" s="11"/>
      <c r="E50" s="9"/>
      <c r="F50" s="7"/>
      <c r="G50" s="8"/>
      <c r="H50" s="9"/>
      <c r="I50" s="7"/>
      <c r="J50" s="8"/>
      <c r="K50" s="10"/>
      <c r="L50" s="7"/>
      <c r="M50" s="11"/>
      <c r="N50" s="7"/>
      <c r="O50" s="8"/>
      <c r="P50" s="9"/>
      <c r="Q50" s="7"/>
      <c r="R50" s="8"/>
      <c r="S50" s="9"/>
      <c r="T50" s="9"/>
      <c r="U50" s="9"/>
      <c r="V50" s="9"/>
      <c r="W50" s="6"/>
      <c r="X50" s="10"/>
      <c r="Y50" s="7"/>
      <c r="Z50" s="11"/>
      <c r="AA50" s="21"/>
      <c r="AB50" s="21"/>
      <c r="AC50" s="21"/>
      <c r="AD50" s="21"/>
      <c r="AH50" s="57"/>
      <c r="AI50" s="4"/>
      <c r="AJ50" s="4"/>
      <c r="AK50" s="58"/>
      <c r="AL50" s="13"/>
    </row>
    <row r="51" spans="2:38" s="1" customFormat="1" ht="12.75">
      <c r="B51" s="6"/>
      <c r="C51" s="7"/>
      <c r="D51" s="11"/>
      <c r="E51" s="9"/>
      <c r="F51" s="7"/>
      <c r="G51" s="8"/>
      <c r="H51" s="9"/>
      <c r="I51" s="7"/>
      <c r="J51" s="8"/>
      <c r="K51" s="10"/>
      <c r="L51" s="7"/>
      <c r="M51" s="11"/>
      <c r="N51" s="7"/>
      <c r="O51" s="8"/>
      <c r="P51" s="9"/>
      <c r="Q51" s="7"/>
      <c r="R51" s="8"/>
      <c r="S51" s="9"/>
      <c r="T51" s="9"/>
      <c r="U51" s="9"/>
      <c r="V51" s="9"/>
      <c r="W51" s="6"/>
      <c r="X51" s="10"/>
      <c r="Y51" s="7"/>
      <c r="Z51" s="11"/>
      <c r="AA51" s="21"/>
      <c r="AB51" s="21"/>
      <c r="AC51" s="21"/>
      <c r="AD51" s="21"/>
      <c r="AH51" s="57"/>
      <c r="AI51" s="4"/>
      <c r="AJ51" s="4"/>
      <c r="AK51" s="58"/>
      <c r="AL51" s="13"/>
    </row>
    <row r="52" spans="2:38" s="1" customFormat="1" ht="12.75">
      <c r="B52" s="6"/>
      <c r="C52" s="7"/>
      <c r="D52" s="11"/>
      <c r="E52" s="9"/>
      <c r="F52" s="7"/>
      <c r="G52" s="8"/>
      <c r="H52" s="9"/>
      <c r="I52" s="7"/>
      <c r="J52" s="8"/>
      <c r="K52" s="10"/>
      <c r="L52" s="7"/>
      <c r="M52" s="11"/>
      <c r="N52" s="7"/>
      <c r="O52" s="8"/>
      <c r="P52" s="9"/>
      <c r="Q52" s="7"/>
      <c r="R52" s="8"/>
      <c r="S52" s="9"/>
      <c r="T52" s="9"/>
      <c r="U52" s="9"/>
      <c r="V52" s="9"/>
      <c r="W52" s="6"/>
      <c r="X52" s="10"/>
      <c r="Y52" s="7"/>
      <c r="Z52" s="11"/>
      <c r="AA52" s="21"/>
      <c r="AB52" s="21"/>
      <c r="AC52" s="21"/>
      <c r="AD52" s="21"/>
      <c r="AH52" s="57"/>
      <c r="AI52" s="4"/>
      <c r="AJ52" s="4"/>
      <c r="AK52" s="58"/>
      <c r="AL52" s="13"/>
    </row>
    <row r="53" spans="2:38" s="1" customFormat="1" ht="12.75">
      <c r="B53" s="6"/>
      <c r="C53" s="7"/>
      <c r="D53" s="11"/>
      <c r="E53" s="9"/>
      <c r="F53" s="7"/>
      <c r="G53" s="8"/>
      <c r="H53" s="9"/>
      <c r="I53" s="7"/>
      <c r="J53" s="8"/>
      <c r="K53" s="10"/>
      <c r="L53" s="7"/>
      <c r="M53" s="11"/>
      <c r="N53" s="7"/>
      <c r="O53" s="8"/>
      <c r="P53" s="9"/>
      <c r="Q53" s="7"/>
      <c r="R53" s="8"/>
      <c r="S53" s="9"/>
      <c r="T53" s="9"/>
      <c r="U53" s="9"/>
      <c r="V53" s="9"/>
      <c r="W53" s="6"/>
      <c r="X53" s="10"/>
      <c r="Y53" s="7"/>
      <c r="Z53" s="11"/>
      <c r="AA53" s="21"/>
      <c r="AB53" s="21"/>
      <c r="AC53" s="21"/>
      <c r="AD53" s="21"/>
      <c r="AH53" s="57"/>
      <c r="AI53" s="4"/>
      <c r="AJ53" s="4"/>
      <c r="AK53" s="58"/>
      <c r="AL53" s="13"/>
    </row>
    <row r="54" spans="2:38" s="1" customFormat="1" ht="12.75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6"/>
      <c r="X54" s="10"/>
      <c r="Y54" s="7"/>
      <c r="Z54" s="11"/>
      <c r="AA54" s="21"/>
      <c r="AB54" s="21"/>
      <c r="AC54" s="21"/>
      <c r="AD54" s="21"/>
      <c r="AH54" s="57"/>
      <c r="AI54" s="4"/>
      <c r="AJ54" s="4"/>
      <c r="AK54" s="58"/>
      <c r="AL54" s="13"/>
    </row>
    <row r="55" spans="2:38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6"/>
      <c r="X55" s="10"/>
      <c r="Y55" s="7"/>
      <c r="Z55" s="11"/>
      <c r="AA55" s="21"/>
      <c r="AB55" s="21"/>
      <c r="AC55" s="21"/>
      <c r="AD55" s="21"/>
      <c r="AH55" s="57"/>
      <c r="AI55" s="4"/>
      <c r="AJ55" s="4"/>
      <c r="AK55" s="58"/>
      <c r="AL55" s="13"/>
    </row>
    <row r="56" spans="2:38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6"/>
      <c r="X56" s="10"/>
      <c r="Y56" s="7"/>
      <c r="Z56" s="11"/>
      <c r="AA56" s="21"/>
      <c r="AB56" s="21"/>
      <c r="AC56" s="21"/>
      <c r="AD56" s="21"/>
      <c r="AH56" s="57"/>
      <c r="AI56" s="4"/>
      <c r="AJ56" s="4"/>
      <c r="AK56" s="58"/>
      <c r="AL56" s="13"/>
    </row>
    <row r="57" spans="2:38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6"/>
      <c r="X57" s="10"/>
      <c r="Y57" s="7"/>
      <c r="Z57" s="11"/>
      <c r="AA57" s="9"/>
      <c r="AB57" s="9"/>
      <c r="AC57" s="9"/>
      <c r="AD57" s="9"/>
      <c r="AE57" s="12"/>
      <c r="AF57" s="12"/>
      <c r="AG57" s="52"/>
      <c r="AH57" s="57"/>
      <c r="AI57" s="4"/>
      <c r="AJ57" s="4"/>
      <c r="AK57" s="58"/>
      <c r="AL57" s="13"/>
    </row>
  </sheetData>
  <sheetProtection selectLockedCells="1" selectUn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2008-09-22T09:36:54Z</dcterms:modified>
  <cp:category/>
  <cp:version/>
  <cp:contentType/>
  <cp:contentStatus/>
</cp:coreProperties>
</file>