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2"/>
  </bookViews>
  <sheets>
    <sheet name="April 2008 Wizzard" sheetId="1" r:id="rId1"/>
    <sheet name="April 2008 Nascar" sheetId="2" r:id="rId2"/>
    <sheet name="April 2008 Modified" sheetId="3" r:id="rId3"/>
  </sheets>
  <definedNames/>
  <calcPr fullCalcOnLoad="1"/>
</workbook>
</file>

<file path=xl/sharedStrings.xml><?xml version="1.0" encoding="utf-8"?>
<sst xmlns="http://schemas.openxmlformats.org/spreadsheetml/2006/main" count="166" uniqueCount="50">
  <si>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</si>
  <si>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</si>
  <si>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</si>
  <si>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</si>
  <si>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</si>
  <si>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</si>
  <si>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</si>
  <si>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</si>
  <si>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</si>
  <si>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</si>
  <si>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</si>
  <si>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</si>
  <si>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</si>
  <si>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</si>
  <si>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</si>
  <si>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</si>
  <si>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</si>
  <si>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</si>
  <si>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</si>
  <si>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</si>
  <si>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</si>
  <si>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</si>
  <si>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</si>
  <si>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</si>
  <si>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Lap
Length</t>
  </si>
  <si>
    <t>MPH</t>
  </si>
  <si>
    <t>Top</t>
  </si>
  <si>
    <t>Speeds</t>
  </si>
  <si>
    <t>CLASS</t>
  </si>
  <si>
    <t>Mike Ovens</t>
  </si>
  <si>
    <t>Martin Hill</t>
  </si>
  <si>
    <t>Peter Baldock</t>
  </si>
  <si>
    <t>Nigel Sykes</t>
  </si>
  <si>
    <t>Dave Rouse</t>
  </si>
  <si>
    <t>Roy Masters</t>
  </si>
  <si>
    <t>Tony Rider</t>
  </si>
  <si>
    <t>Dave Pepper</t>
  </si>
  <si>
    <t>Steve Hills</t>
  </si>
  <si>
    <t>Paul Charlton</t>
  </si>
  <si>
    <t>Tony Stacey</t>
  </si>
  <si>
    <t>Andy Whorton</t>
  </si>
  <si>
    <t>John Ovens</t>
  </si>
  <si>
    <t>Deane Walpole</t>
  </si>
  <si>
    <t>Steve Stacey</t>
  </si>
  <si>
    <t>Scott Stacey</t>
  </si>
  <si>
    <t>Daniel Stacey</t>
  </si>
  <si>
    <t>Nascar</t>
  </si>
  <si>
    <t>Wizz</t>
  </si>
  <si>
    <t>Mod</t>
  </si>
  <si>
    <t>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</si>
</sst>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>
        <color indexed="63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double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  <border>
      <left style="thin">
        <color indexed="8"/>
      </left>
      <right style="medium">
        <color indexed="8"/>
      </right>
      <top style="thin">
        <color indexed="17"/>
      </top>
      <bottom style="thin">
        <color indexed="17"/>
      </bottom>
    </border>
    <border>
      <left style="thin">
        <color indexed="8"/>
      </left>
      <right style="medium">
        <color indexed="8"/>
      </right>
      <top style="thin">
        <color indexed="17"/>
      </top>
      <bottom style="double">
        <color indexed="17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/>
    </border>
    <border>
      <left style="thin">
        <color indexed="8"/>
      </left>
      <right style="medium">
        <color indexed="8"/>
      </right>
      <top style="double">
        <color indexed="17"/>
      </top>
      <bottom style="thin"/>
    </border>
    <border>
      <left style="medium">
        <color indexed="8"/>
      </left>
      <right style="thin">
        <color indexed="8"/>
      </right>
      <top style="double">
        <color indexed="17"/>
      </top>
      <bottom style="thin"/>
    </border>
    <border>
      <left style="double">
        <color indexed="17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17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double">
        <color indexed="17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172" fontId="11" fillId="4" borderId="18" xfId="0" applyNumberFormat="1" applyFont="1" applyFill="1" applyBorder="1" applyAlignment="1">
      <alignment/>
    </xf>
    <xf numFmtId="2" fontId="11" fillId="4" borderId="18" xfId="0" applyNumberFormat="1" applyFont="1" applyFill="1" applyBorder="1" applyAlignment="1">
      <alignment/>
    </xf>
    <xf numFmtId="172" fontId="0" fillId="5" borderId="18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172" fontId="10" fillId="3" borderId="18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 wrapText="1"/>
    </xf>
    <xf numFmtId="172" fontId="10" fillId="3" borderId="18" xfId="0" applyNumberFormat="1" applyFont="1" applyFill="1" applyBorder="1" applyAlignment="1">
      <alignment horizontal="center" wrapText="1"/>
    </xf>
    <xf numFmtId="2" fontId="10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right"/>
    </xf>
    <xf numFmtId="2" fontId="1" fillId="3" borderId="19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center"/>
    </xf>
    <xf numFmtId="172" fontId="9" fillId="4" borderId="20" xfId="0" applyNumberFormat="1" applyFont="1" applyFill="1" applyBorder="1" applyAlignment="1">
      <alignment horizontal="center"/>
    </xf>
    <xf numFmtId="2" fontId="9" fillId="4" borderId="20" xfId="0" applyNumberFormat="1" applyFont="1" applyFill="1" applyBorder="1" applyAlignment="1">
      <alignment horizontal="left"/>
    </xf>
    <xf numFmtId="2" fontId="6" fillId="3" borderId="20" xfId="0" applyNumberFormat="1" applyFont="1" applyFill="1" applyBorder="1" applyAlignment="1">
      <alignment horizontal="left"/>
    </xf>
    <xf numFmtId="172" fontId="6" fillId="5" borderId="20" xfId="0" applyNumberFormat="1" applyFont="1" applyFill="1" applyBorder="1" applyAlignment="1">
      <alignment horizontal="center"/>
    </xf>
    <xf numFmtId="2" fontId="6" fillId="5" borderId="20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center" wrapText="1"/>
    </xf>
    <xf numFmtId="172" fontId="7" fillId="3" borderId="20" xfId="0" applyNumberFormat="1" applyFont="1" applyFill="1" applyBorder="1" applyAlignment="1">
      <alignment horizontal="center" wrapText="1"/>
    </xf>
    <xf numFmtId="1" fontId="7" fillId="3" borderId="20" xfId="0" applyNumberFormat="1" applyFont="1" applyFill="1" applyBorder="1" applyAlignment="1">
      <alignment horizontal="center" wrapText="1"/>
    </xf>
    <xf numFmtId="172" fontId="8" fillId="3" borderId="20" xfId="0" applyNumberFormat="1" applyFont="1" applyFill="1" applyBorder="1" applyAlignment="1">
      <alignment horizontal="center" wrapText="1"/>
    </xf>
    <xf numFmtId="2" fontId="7" fillId="3" borderId="21" xfId="0" applyNumberFormat="1" applyFont="1" applyFill="1" applyBorder="1" applyAlignment="1">
      <alignment horizontal="center"/>
    </xf>
    <xf numFmtId="2" fontId="0" fillId="3" borderId="20" xfId="0" applyNumberFormat="1" applyFont="1" applyFill="1" applyBorder="1" applyAlignment="1" applyProtection="1">
      <alignment/>
      <protection locked="0"/>
    </xf>
    <xf numFmtId="2" fontId="4" fillId="3" borderId="20" xfId="0" applyNumberFormat="1" applyFont="1" applyFill="1" applyBorder="1" applyAlignment="1" applyProtection="1">
      <alignment/>
      <protection locked="0"/>
    </xf>
    <xf numFmtId="172" fontId="12" fillId="3" borderId="20" xfId="0" applyNumberFormat="1" applyFont="1" applyFill="1" applyBorder="1" applyAlignment="1" applyProtection="1">
      <alignment horizontal="center"/>
      <protection locked="0"/>
    </xf>
    <xf numFmtId="2" fontId="12" fillId="3" borderId="20" xfId="0" applyNumberFormat="1" applyFont="1" applyFill="1" applyBorder="1" applyAlignment="1" applyProtection="1">
      <alignment horizontal="center"/>
      <protection locked="0"/>
    </xf>
    <xf numFmtId="2" fontId="12" fillId="3" borderId="20" xfId="0" applyNumberFormat="1" applyFont="1" applyFill="1" applyBorder="1" applyAlignment="1">
      <alignment/>
    </xf>
    <xf numFmtId="172" fontId="12" fillId="3" borderId="20" xfId="0" applyNumberFormat="1" applyFont="1" applyFill="1" applyBorder="1" applyAlignment="1">
      <alignment/>
    </xf>
    <xf numFmtId="1" fontId="12" fillId="3" borderId="20" xfId="0" applyNumberFormat="1" applyFont="1" applyFill="1" applyBorder="1" applyAlignment="1">
      <alignment/>
    </xf>
    <xf numFmtId="172" fontId="13" fillId="0" borderId="20" xfId="0" applyNumberFormat="1" applyFont="1" applyFill="1" applyBorder="1" applyAlignment="1" applyProtection="1">
      <alignment/>
      <protection locked="0"/>
    </xf>
    <xf numFmtId="2" fontId="12" fillId="3" borderId="20" xfId="0" applyNumberFormat="1" applyFont="1" applyFill="1" applyBorder="1" applyAlignment="1" applyProtection="1">
      <alignment/>
      <protection locked="0"/>
    </xf>
    <xf numFmtId="172" fontId="13" fillId="3" borderId="20" xfId="0" applyNumberFormat="1" applyFont="1" applyFill="1" applyBorder="1" applyAlignment="1">
      <alignment/>
    </xf>
    <xf numFmtId="1" fontId="13" fillId="2" borderId="20" xfId="0" applyNumberFormat="1" applyFont="1" applyFill="1" applyBorder="1" applyAlignment="1">
      <alignment/>
    </xf>
    <xf numFmtId="2" fontId="13" fillId="2" borderId="21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172" fontId="4" fillId="6" borderId="18" xfId="0" applyNumberFormat="1" applyFont="1" applyFill="1" applyBorder="1" applyAlignment="1">
      <alignment/>
    </xf>
    <xf numFmtId="2" fontId="4" fillId="6" borderId="18" xfId="0" applyNumberFormat="1" applyFont="1" applyFill="1" applyBorder="1" applyAlignment="1">
      <alignment/>
    </xf>
    <xf numFmtId="172" fontId="6" fillId="6" borderId="20" xfId="0" applyNumberFormat="1" applyFont="1" applyFill="1" applyBorder="1" applyAlignment="1">
      <alignment horizontal="center"/>
    </xf>
    <xf numFmtId="2" fontId="6" fillId="6" borderId="20" xfId="0" applyNumberFormat="1" applyFont="1" applyFill="1" applyBorder="1" applyAlignment="1">
      <alignment horizontal="left"/>
    </xf>
    <xf numFmtId="0" fontId="13" fillId="2" borderId="22" xfId="0" applyFont="1" applyBorder="1" applyAlignment="1">
      <alignment/>
    </xf>
    <xf numFmtId="0" fontId="13" fillId="2" borderId="23" xfId="0" applyFont="1" applyBorder="1" applyAlignment="1">
      <alignment/>
    </xf>
    <xf numFmtId="0" fontId="0" fillId="3" borderId="16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24" xfId="0" applyNumberFormat="1" applyFill="1" applyBorder="1" applyAlignment="1">
      <alignment/>
    </xf>
    <xf numFmtId="0" fontId="7" fillId="3" borderId="25" xfId="0" applyNumberFormat="1" applyFont="1" applyFill="1" applyBorder="1" applyAlignment="1">
      <alignment horizontal="left"/>
    </xf>
    <xf numFmtId="0" fontId="0" fillId="3" borderId="25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Alignment="1">
      <alignment/>
    </xf>
    <xf numFmtId="0" fontId="0" fillId="3" borderId="5" xfId="0" applyNumberFormat="1" applyFill="1" applyBorder="1" applyAlignment="1">
      <alignment/>
    </xf>
    <xf numFmtId="0" fontId="4" fillId="3" borderId="26" xfId="0" applyNumberFormat="1" applyFont="1" applyFill="1" applyBorder="1" applyAlignment="1" applyProtection="1">
      <alignment/>
      <protection locked="0"/>
    </xf>
    <xf numFmtId="0" fontId="13" fillId="2" borderId="27" xfId="0" applyFont="1" applyBorder="1" applyAlignment="1">
      <alignment/>
    </xf>
    <xf numFmtId="2" fontId="4" fillId="3" borderId="28" xfId="0" applyNumberFormat="1" applyFont="1" applyFill="1" applyBorder="1" applyAlignment="1" applyProtection="1">
      <alignment/>
      <protection locked="0"/>
    </xf>
    <xf numFmtId="172" fontId="12" fillId="3" borderId="28" xfId="0" applyNumberFormat="1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>
      <alignment/>
    </xf>
    <xf numFmtId="172" fontId="12" fillId="3" borderId="28" xfId="0" applyNumberFormat="1" applyFont="1" applyFill="1" applyBorder="1" applyAlignment="1">
      <alignment/>
    </xf>
    <xf numFmtId="1" fontId="12" fillId="3" borderId="28" xfId="0" applyNumberFormat="1" applyFont="1" applyFill="1" applyBorder="1" applyAlignment="1">
      <alignment/>
    </xf>
    <xf numFmtId="172" fontId="13" fillId="0" borderId="28" xfId="0" applyNumberFormat="1" applyFont="1" applyFill="1" applyBorder="1" applyAlignment="1" applyProtection="1">
      <alignment/>
      <protection locked="0"/>
    </xf>
    <xf numFmtId="2" fontId="12" fillId="3" borderId="28" xfId="0" applyNumberFormat="1" applyFont="1" applyFill="1" applyBorder="1" applyAlignment="1" applyProtection="1">
      <alignment/>
      <protection locked="0"/>
    </xf>
    <xf numFmtId="172" fontId="13" fillId="3" borderId="28" xfId="0" applyNumberFormat="1" applyFont="1" applyFill="1" applyBorder="1" applyAlignment="1">
      <alignment/>
    </xf>
    <xf numFmtId="1" fontId="13" fillId="2" borderId="28" xfId="0" applyNumberFormat="1" applyFont="1" applyFill="1" applyBorder="1" applyAlignment="1">
      <alignment/>
    </xf>
    <xf numFmtId="2" fontId="13" fillId="2" borderId="29" xfId="0" applyNumberFormat="1" applyFont="1" applyFill="1" applyBorder="1" applyAlignment="1">
      <alignment/>
    </xf>
    <xf numFmtId="0" fontId="14" fillId="3" borderId="25" xfId="0" applyNumberFormat="1" applyFont="1" applyFill="1" applyBorder="1" applyAlignment="1" applyProtection="1">
      <alignment horizontal="center"/>
      <protection locked="0"/>
    </xf>
    <xf numFmtId="0" fontId="1" fillId="3" borderId="25" xfId="0" applyNumberFormat="1" applyFont="1" applyFill="1" applyBorder="1" applyAlignment="1" applyProtection="1">
      <alignment horizontal="center"/>
      <protection locked="0"/>
    </xf>
    <xf numFmtId="0" fontId="14" fillId="3" borderId="26" xfId="0" applyNumberFormat="1" applyFont="1" applyFill="1" applyBorder="1" applyAlignment="1" applyProtection="1">
      <alignment horizontal="center"/>
      <protection locked="0"/>
    </xf>
    <xf numFmtId="0" fontId="15" fillId="3" borderId="25" xfId="0" applyNumberFormat="1" applyFont="1" applyFill="1" applyBorder="1" applyAlignment="1" applyProtection="1">
      <alignment horizontal="center"/>
      <protection locked="0"/>
    </xf>
    <xf numFmtId="1" fontId="16" fillId="3" borderId="20" xfId="0" applyNumberFormat="1" applyFont="1" applyFill="1" applyBorder="1" applyAlignment="1">
      <alignment/>
    </xf>
    <xf numFmtId="1" fontId="16" fillId="3" borderId="20" xfId="0" applyNumberFormat="1" applyFont="1" applyFill="1" applyBorder="1" applyAlignment="1">
      <alignment horizontal="right"/>
    </xf>
    <xf numFmtId="2" fontId="12" fillId="3" borderId="28" xfId="0" applyNumberFormat="1" applyFont="1" applyFill="1" applyBorder="1" applyAlignment="1" applyProtection="1">
      <alignment horizontal="right"/>
      <protection locked="0"/>
    </xf>
    <xf numFmtId="172" fontId="16" fillId="3" borderId="20" xfId="0" applyNumberFormat="1" applyFont="1" applyFill="1" applyBorder="1" applyAlignment="1" applyProtection="1">
      <alignment horizontal="center"/>
      <protection locked="0"/>
    </xf>
    <xf numFmtId="172" fontId="13" fillId="3" borderId="20" xfId="0" applyNumberFormat="1" applyFont="1" applyFill="1" applyBorder="1" applyAlignment="1" applyProtection="1">
      <alignment horizontal="center"/>
      <protection locked="0"/>
    </xf>
    <xf numFmtId="2" fontId="17" fillId="3" borderId="20" xfId="0" applyNumberFormat="1" applyFont="1" applyFill="1" applyBorder="1" applyAlignment="1" applyProtection="1">
      <alignment horizontal="center"/>
      <protection locked="0"/>
    </xf>
    <xf numFmtId="2" fontId="16" fillId="2" borderId="21" xfId="0" applyNumberFormat="1" applyFont="1" applyFill="1" applyBorder="1" applyAlignment="1">
      <alignment/>
    </xf>
    <xf numFmtId="172" fontId="16" fillId="3" borderId="20" xfId="0" applyNumberFormat="1" applyFont="1" applyFill="1" applyBorder="1" applyAlignment="1">
      <alignment/>
    </xf>
    <xf numFmtId="2" fontId="16" fillId="3" borderId="20" xfId="0" applyNumberFormat="1" applyFont="1" applyFill="1" applyBorder="1" applyAlignment="1">
      <alignment/>
    </xf>
    <xf numFmtId="172" fontId="18" fillId="4" borderId="20" xfId="0" applyNumberFormat="1" applyFont="1" applyFill="1" applyBorder="1" applyAlignment="1">
      <alignment/>
    </xf>
    <xf numFmtId="172" fontId="18" fillId="7" borderId="20" xfId="0" applyNumberFormat="1" applyFont="1" applyFill="1" applyBorder="1" applyAlignment="1">
      <alignment/>
    </xf>
    <xf numFmtId="172" fontId="18" fillId="4" borderId="28" xfId="0" applyNumberFormat="1" applyFont="1" applyFill="1" applyBorder="1" applyAlignment="1">
      <alignment/>
    </xf>
    <xf numFmtId="2" fontId="0" fillId="3" borderId="28" xfId="0" applyNumberFormat="1" applyFont="1" applyFill="1" applyBorder="1" applyAlignment="1" applyProtection="1">
      <alignment/>
      <protection locked="0"/>
    </xf>
    <xf numFmtId="0" fontId="15" fillId="3" borderId="25" xfId="0" applyNumberFormat="1" applyFont="1" applyFill="1" applyBorder="1" applyAlignment="1" applyProtection="1">
      <alignment/>
      <protection locked="0"/>
    </xf>
    <xf numFmtId="172" fontId="18" fillId="7" borderId="28" xfId="0" applyNumberFormat="1" applyFont="1" applyFill="1" applyBorder="1" applyAlignment="1">
      <alignment/>
    </xf>
    <xf numFmtId="0" fontId="13" fillId="2" borderId="30" xfId="0" applyFont="1" applyBorder="1" applyAlignment="1">
      <alignment/>
    </xf>
    <xf numFmtId="0" fontId="13" fillId="2" borderId="31" xfId="0" applyFont="1" applyBorder="1" applyAlignment="1">
      <alignment/>
    </xf>
    <xf numFmtId="0" fontId="0" fillId="3" borderId="32" xfId="0" applyNumberFormat="1" applyFill="1" applyBorder="1" applyAlignment="1">
      <alignment/>
    </xf>
    <xf numFmtId="2" fontId="0" fillId="3" borderId="33" xfId="0" applyNumberFormat="1" applyFill="1" applyBorder="1" applyAlignment="1">
      <alignment/>
    </xf>
    <xf numFmtId="2" fontId="0" fillId="3" borderId="34" xfId="0" applyNumberFormat="1" applyFill="1" applyBorder="1" applyAlignment="1">
      <alignment/>
    </xf>
    <xf numFmtId="0" fontId="7" fillId="3" borderId="35" xfId="0" applyNumberFormat="1" applyFont="1" applyFill="1" applyBorder="1" applyAlignment="1">
      <alignment horizontal="left"/>
    </xf>
    <xf numFmtId="2" fontId="7" fillId="3" borderId="36" xfId="0" applyNumberFormat="1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13" fillId="2" borderId="38" xfId="0" applyFont="1" applyBorder="1" applyAlignment="1">
      <alignment/>
    </xf>
    <xf numFmtId="2" fontId="4" fillId="3" borderId="39" xfId="0" applyNumberFormat="1" applyFont="1" applyFill="1" applyBorder="1" applyAlignment="1" applyProtection="1">
      <alignment horizontal="center"/>
      <protection locked="0"/>
    </xf>
    <xf numFmtId="2" fontId="0" fillId="3" borderId="40" xfId="0" applyNumberFormat="1" applyFont="1" applyFill="1" applyBorder="1" applyAlignment="1" applyProtection="1">
      <alignment horizontal="center"/>
      <protection locked="0"/>
    </xf>
    <xf numFmtId="2" fontId="4" fillId="3" borderId="40" xfId="0" applyNumberFormat="1" applyFont="1" applyFill="1" applyBorder="1" applyAlignment="1" applyProtection="1">
      <alignment horizontal="center"/>
      <protection locked="0"/>
    </xf>
    <xf numFmtId="2" fontId="4" fillId="3" borderId="41" xfId="0" applyNumberFormat="1" applyFont="1" applyFill="1" applyBorder="1" applyAlignment="1" applyProtection="1">
      <alignment horizontal="center"/>
      <protection locked="0"/>
    </xf>
    <xf numFmtId="0" fontId="15" fillId="3" borderId="42" xfId="0" applyNumberFormat="1" applyFont="1" applyFill="1" applyBorder="1" applyAlignment="1" applyProtection="1">
      <alignment horizontal="center"/>
      <protection locked="0"/>
    </xf>
    <xf numFmtId="172" fontId="12" fillId="5" borderId="20" xfId="0" applyNumberFormat="1" applyFont="1" applyFill="1" applyBorder="1" applyAlignment="1">
      <alignment/>
    </xf>
    <xf numFmtId="172" fontId="12" fillId="5" borderId="2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23"/>
  <sheetViews>
    <sheetView showGridLines="0" zoomScale="73" zoomScaleNormal="73" workbookViewId="0" topLeftCell="A2">
      <selection activeCell="AF16" sqref="AF16"/>
    </sheetView>
  </sheetViews>
  <sheetFormatPr defaultColWidth="9.140625" defaultRowHeight="12.75"/>
  <cols>
    <col min="1" max="1" width="3.57421875" style="12" customWidth="1"/>
    <col min="2" max="2" width="2.8515625" style="90" bestFit="1" customWidth="1"/>
    <col min="3" max="3" width="19.5742187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84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85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86"/>
      <c r="C3" s="38"/>
      <c r="D3" s="38"/>
      <c r="E3" s="38"/>
      <c r="F3" s="39"/>
      <c r="G3" s="40"/>
      <c r="H3" s="38"/>
      <c r="I3" s="41"/>
      <c r="J3" s="42"/>
      <c r="K3" s="38"/>
      <c r="L3" s="38"/>
      <c r="M3" s="38"/>
      <c r="N3" s="74"/>
      <c r="O3" s="75"/>
      <c r="P3" s="38"/>
      <c r="Q3" s="78"/>
      <c r="R3" s="79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26</v>
      </c>
      <c r="AJ3" s="49" t="s">
        <v>27</v>
      </c>
      <c r="AK3" s="13"/>
      <c r="AL3" s="13"/>
    </row>
    <row r="4" spans="1:38" s="2" customFormat="1" ht="27.75" customHeight="1">
      <c r="A4" s="13"/>
      <c r="B4" s="87" t="s">
        <v>0</v>
      </c>
      <c r="C4" s="50" t="s">
        <v>23</v>
      </c>
      <c r="D4" s="50" t="s">
        <v>28</v>
      </c>
      <c r="E4" s="50">
        <v>1</v>
      </c>
      <c r="F4" s="51" t="s">
        <v>21</v>
      </c>
      <c r="G4" s="52" t="s">
        <v>9</v>
      </c>
      <c r="H4" s="53">
        <v>2</v>
      </c>
      <c r="I4" s="54" t="s">
        <v>21</v>
      </c>
      <c r="J4" s="55" t="s">
        <v>9</v>
      </c>
      <c r="K4" s="53" t="s">
        <v>1</v>
      </c>
      <c r="L4" s="53" t="s">
        <v>2</v>
      </c>
      <c r="M4" s="53">
        <v>3</v>
      </c>
      <c r="N4" s="76" t="s">
        <v>21</v>
      </c>
      <c r="O4" s="77" t="s">
        <v>9</v>
      </c>
      <c r="P4" s="53">
        <v>4</v>
      </c>
      <c r="Q4" s="80" t="s">
        <v>21</v>
      </c>
      <c r="R4" s="81" t="s">
        <v>9</v>
      </c>
      <c r="S4" s="56" t="s">
        <v>3</v>
      </c>
      <c r="T4" s="56" t="s">
        <v>4</v>
      </c>
      <c r="U4" s="56" t="s">
        <v>5</v>
      </c>
      <c r="V4" s="56" t="s">
        <v>6</v>
      </c>
      <c r="W4" s="56" t="s">
        <v>7</v>
      </c>
      <c r="X4" s="56"/>
      <c r="Y4" s="57" t="s">
        <v>15</v>
      </c>
      <c r="Z4" s="57" t="s">
        <v>14</v>
      </c>
      <c r="AA4" s="58" t="s">
        <v>8</v>
      </c>
      <c r="AB4" s="58" t="s">
        <v>11</v>
      </c>
      <c r="AC4" s="58" t="s">
        <v>12</v>
      </c>
      <c r="AD4" s="59" t="s">
        <v>10</v>
      </c>
      <c r="AE4" s="58" t="s">
        <v>17</v>
      </c>
      <c r="AF4" s="57" t="s">
        <v>18</v>
      </c>
      <c r="AG4" s="60" t="s">
        <v>19</v>
      </c>
      <c r="AH4" s="57" t="s">
        <v>20</v>
      </c>
      <c r="AI4" s="59" t="s">
        <v>24</v>
      </c>
      <c r="AJ4" s="61" t="s">
        <v>25</v>
      </c>
      <c r="AK4" s="1"/>
      <c r="AL4" s="1"/>
    </row>
    <row r="5" spans="1:38" ht="13.5">
      <c r="A5" s="13"/>
      <c r="B5" s="107">
        <v>1</v>
      </c>
      <c r="C5" s="82" t="s">
        <v>30</v>
      </c>
      <c r="D5" s="63" t="s">
        <v>47</v>
      </c>
      <c r="E5" s="63">
        <v>13</v>
      </c>
      <c r="F5" s="111">
        <v>23</v>
      </c>
      <c r="G5" s="113">
        <v>7.41</v>
      </c>
      <c r="H5" s="65">
        <v>27</v>
      </c>
      <c r="I5" s="112">
        <v>22.1</v>
      </c>
      <c r="J5" s="113">
        <v>7.47</v>
      </c>
      <c r="K5" s="65">
        <f>MIN(F5,I5)</f>
        <v>22.1</v>
      </c>
      <c r="L5" s="65">
        <f>MIN(G5,J5)</f>
        <v>7.41</v>
      </c>
      <c r="M5" s="65">
        <v>24</v>
      </c>
      <c r="N5" s="111">
        <v>22.4</v>
      </c>
      <c r="O5" s="113">
        <v>7.31</v>
      </c>
      <c r="P5" s="65">
        <v>29</v>
      </c>
      <c r="Q5" s="111">
        <v>22.9</v>
      </c>
      <c r="R5" s="65" t="s">
        <v>49</v>
      </c>
      <c r="S5" s="66">
        <f>MIN(N5,Q5)</f>
        <v>22.4</v>
      </c>
      <c r="T5" s="66">
        <f>MIN(K5,S5)</f>
        <v>22.1</v>
      </c>
      <c r="U5" s="66">
        <f>MIN(O5,R5)</f>
        <v>7.31</v>
      </c>
      <c r="V5" s="66">
        <f>MAX(F5,I5)</f>
        <v>23</v>
      </c>
      <c r="W5" s="66">
        <f>MAX(N5,Q5)</f>
        <v>22.9</v>
      </c>
      <c r="X5" s="66"/>
      <c r="Y5" s="66">
        <f>MIN(L5,U5)</f>
        <v>7.31</v>
      </c>
      <c r="Z5" s="66">
        <f>AVERAGE(G5,J5,O5,R5)</f>
        <v>7.396666666666666</v>
      </c>
      <c r="AA5" s="117">
        <f>MAX(V5,W5)</f>
        <v>23</v>
      </c>
      <c r="AB5" s="67">
        <f>SUM(F5+I5+N5+Q5)-T5</f>
        <v>68.30000000000001</v>
      </c>
      <c r="AC5" s="67">
        <f>SUM(F5,I5,N5,Q5)</f>
        <v>90.4</v>
      </c>
      <c r="AD5" s="109">
        <v>1</v>
      </c>
      <c r="AE5" s="69">
        <v>24.2</v>
      </c>
      <c r="AF5" s="70">
        <v>7.11</v>
      </c>
      <c r="AG5" s="115">
        <f>MAX(AA5,AE5)</f>
        <v>24.2</v>
      </c>
      <c r="AH5" s="116">
        <f>MIN(Y5,AF5)</f>
        <v>7.11</v>
      </c>
      <c r="AI5" s="72">
        <v>112</v>
      </c>
      <c r="AJ5" s="114">
        <f>SUM(3600/AH5*AI5/5280)</f>
        <v>10.740314537782892</v>
      </c>
      <c r="AK5" s="1"/>
      <c r="AL5" s="1"/>
    </row>
    <row r="6" spans="1:38" ht="13.5">
      <c r="A6" s="13"/>
      <c r="B6" s="104">
        <v>2</v>
      </c>
      <c r="C6" s="82" t="s">
        <v>40</v>
      </c>
      <c r="D6" s="63" t="s">
        <v>47</v>
      </c>
      <c r="E6" s="63">
        <v>9</v>
      </c>
      <c r="F6" s="64">
        <v>20.1</v>
      </c>
      <c r="G6" s="65">
        <v>7.51</v>
      </c>
      <c r="H6" s="65">
        <v>27</v>
      </c>
      <c r="I6" s="64">
        <v>20.9</v>
      </c>
      <c r="J6" s="65">
        <v>7.98</v>
      </c>
      <c r="K6" s="65">
        <f>MIN(F6,I6)</f>
        <v>20.1</v>
      </c>
      <c r="L6" s="65">
        <f>MIN(G6,J6)</f>
        <v>7.51</v>
      </c>
      <c r="M6" s="65">
        <v>24</v>
      </c>
      <c r="N6" s="64">
        <v>21.3</v>
      </c>
      <c r="O6" s="65">
        <v>7.46</v>
      </c>
      <c r="P6" s="65">
        <v>29</v>
      </c>
      <c r="Q6" s="64">
        <v>22.5</v>
      </c>
      <c r="R6" s="65">
        <v>7.54</v>
      </c>
      <c r="S6" s="66">
        <f>MIN(N6,Q6)</f>
        <v>21.3</v>
      </c>
      <c r="T6" s="66">
        <f>MIN(K6,S6)</f>
        <v>20.1</v>
      </c>
      <c r="U6" s="66">
        <f>MIN(O6,R6)</f>
        <v>7.46</v>
      </c>
      <c r="V6" s="66">
        <f>MAX(F6,I6)</f>
        <v>20.9</v>
      </c>
      <c r="W6" s="66">
        <f>MAX(N6,Q6)</f>
        <v>22.5</v>
      </c>
      <c r="X6" s="66"/>
      <c r="Y6" s="66">
        <f>MIN(L6,U6)</f>
        <v>7.46</v>
      </c>
      <c r="Z6" s="66">
        <f>AVERAGE(G6,J6,O6,R6)</f>
        <v>7.6225</v>
      </c>
      <c r="AA6" s="118">
        <f>MAX(V6,W6)</f>
        <v>22.5</v>
      </c>
      <c r="AB6" s="67">
        <f>SUM(F6+I6+N6+Q6)-T6</f>
        <v>64.69999999999999</v>
      </c>
      <c r="AC6" s="67">
        <f>SUM(F6,I6,N6,Q6)</f>
        <v>84.8</v>
      </c>
      <c r="AD6" s="68">
        <v>3</v>
      </c>
      <c r="AE6" s="69">
        <v>22</v>
      </c>
      <c r="AF6" s="70">
        <v>7.55</v>
      </c>
      <c r="AG6" s="71">
        <f>MAX(AA6,AE6)</f>
        <v>22.5</v>
      </c>
      <c r="AH6" s="66">
        <f>MIN(Y6,AF6)</f>
        <v>7.46</v>
      </c>
      <c r="AI6" s="72">
        <v>112</v>
      </c>
      <c r="AJ6" s="73">
        <f>SUM(3600/AH6*AI6/5280)</f>
        <v>10.236412381184499</v>
      </c>
      <c r="AK6" s="1"/>
      <c r="AL6" s="1"/>
    </row>
    <row r="7" spans="1:38" s="5" customFormat="1" ht="14.25" thickBot="1">
      <c r="A7" s="13"/>
      <c r="B7" s="104">
        <v>3</v>
      </c>
      <c r="C7" s="83" t="s">
        <v>43</v>
      </c>
      <c r="D7" s="63" t="s">
        <v>47</v>
      </c>
      <c r="E7" s="63"/>
      <c r="F7" s="64">
        <v>16.7</v>
      </c>
      <c r="G7" s="65">
        <v>9.47</v>
      </c>
      <c r="H7" s="65">
        <v>27</v>
      </c>
      <c r="I7" s="64">
        <v>16.2</v>
      </c>
      <c r="J7" s="65">
        <v>9.76</v>
      </c>
      <c r="K7" s="65">
        <f>MIN(F7,I7)</f>
        <v>16.2</v>
      </c>
      <c r="L7" s="65">
        <f>MIN(G7,J7)</f>
        <v>9.47</v>
      </c>
      <c r="M7" s="65">
        <v>24</v>
      </c>
      <c r="N7" s="64">
        <v>14.2</v>
      </c>
      <c r="O7" s="65">
        <v>11.2</v>
      </c>
      <c r="P7" s="65">
        <v>29</v>
      </c>
      <c r="Q7" s="64">
        <v>16</v>
      </c>
      <c r="R7" s="65">
        <v>9.35</v>
      </c>
      <c r="S7" s="66">
        <f>MIN(N7,Q7)</f>
        <v>14.2</v>
      </c>
      <c r="T7" s="66">
        <f>MIN(K7,S7)</f>
        <v>14.2</v>
      </c>
      <c r="U7" s="66">
        <f>MIN(O7,R7)</f>
        <v>9.35</v>
      </c>
      <c r="V7" s="66">
        <f>MAX(F7,I7)</f>
        <v>16.7</v>
      </c>
      <c r="W7" s="66">
        <f>MAX(N7,Q7)</f>
        <v>16</v>
      </c>
      <c r="X7" s="66"/>
      <c r="Y7" s="66">
        <f>MIN(L7,U7)</f>
        <v>9.35</v>
      </c>
      <c r="Z7" s="66">
        <f>AVERAGE(G7,J7,O7,R7)</f>
        <v>9.945</v>
      </c>
      <c r="AA7" s="117">
        <f>MAX(V7,W7)</f>
        <v>16.7</v>
      </c>
      <c r="AB7" s="67">
        <f>SUM(F7+I7+N7+Q7)-T7</f>
        <v>48.89999999999999</v>
      </c>
      <c r="AC7" s="67">
        <f>SUM(F7,I7,N7,Q7)</f>
        <v>63.099999999999994</v>
      </c>
      <c r="AD7" s="68">
        <v>4</v>
      </c>
      <c r="AE7" s="69">
        <v>16.2</v>
      </c>
      <c r="AF7" s="70">
        <v>9.25</v>
      </c>
      <c r="AG7" s="71">
        <f>MAX(AA7,AE7)</f>
        <v>16.7</v>
      </c>
      <c r="AH7" s="66">
        <f>MIN(Y7,AF7)</f>
        <v>9.25</v>
      </c>
      <c r="AI7" s="72">
        <v>112</v>
      </c>
      <c r="AJ7" s="73">
        <f>SUM(3600/AH7*AI7/5280)</f>
        <v>8.255528255528255</v>
      </c>
      <c r="AK7" s="1"/>
      <c r="AL7" s="1"/>
    </row>
    <row r="8" spans="1:38" s="3" customFormat="1" ht="13.5">
      <c r="A8" s="13"/>
      <c r="B8" s="104">
        <v>4</v>
      </c>
      <c r="C8" s="82" t="s">
        <v>42</v>
      </c>
      <c r="D8" s="63" t="s">
        <v>47</v>
      </c>
      <c r="E8" s="63"/>
      <c r="F8" s="64">
        <v>22.5</v>
      </c>
      <c r="G8" s="65">
        <v>7.57</v>
      </c>
      <c r="H8" s="65">
        <v>27</v>
      </c>
      <c r="I8" s="111">
        <v>22.4</v>
      </c>
      <c r="J8" s="65">
        <v>7.67</v>
      </c>
      <c r="K8" s="65">
        <f>MIN(F8,I8)</f>
        <v>22.4</v>
      </c>
      <c r="L8" s="65">
        <f>MIN(G8,J8)</f>
        <v>7.57</v>
      </c>
      <c r="M8" s="65">
        <v>24</v>
      </c>
      <c r="N8" s="64">
        <v>19.2</v>
      </c>
      <c r="O8" s="65">
        <v>7.6</v>
      </c>
      <c r="P8" s="65">
        <v>29</v>
      </c>
      <c r="Q8" s="64">
        <v>21.7</v>
      </c>
      <c r="R8" s="113">
        <v>7.39</v>
      </c>
      <c r="S8" s="66">
        <f>MIN(N8,Q8)</f>
        <v>19.2</v>
      </c>
      <c r="T8" s="66">
        <f>MIN(K8,S8)</f>
        <v>19.2</v>
      </c>
      <c r="U8" s="66">
        <f>MIN(O8,R8)</f>
        <v>7.39</v>
      </c>
      <c r="V8" s="66">
        <f>MAX(F8,I8)</f>
        <v>22.5</v>
      </c>
      <c r="W8" s="66">
        <f>MAX(N8,Q8)</f>
        <v>21.7</v>
      </c>
      <c r="X8" s="66"/>
      <c r="Y8" s="66">
        <f>MIN(L8,U8)</f>
        <v>7.39</v>
      </c>
      <c r="Z8" s="66">
        <f>AVERAGE(G8,J8,O8,R8)</f>
        <v>7.5575</v>
      </c>
      <c r="AA8" s="117">
        <f>MAX(V8,W8)</f>
        <v>22.5</v>
      </c>
      <c r="AB8" s="67">
        <f>SUM(F8+I8+N8+Q8)-T8</f>
        <v>66.6</v>
      </c>
      <c r="AC8" s="67">
        <f>SUM(F8,I8,N8,Q8)</f>
        <v>85.8</v>
      </c>
      <c r="AD8" s="68">
        <v>2</v>
      </c>
      <c r="AE8" s="69">
        <v>11</v>
      </c>
      <c r="AF8" s="70">
        <v>7.67</v>
      </c>
      <c r="AG8" s="71">
        <f>MAX(AA8,AE8)</f>
        <v>22.5</v>
      </c>
      <c r="AH8" s="66">
        <f>MIN(Y8,AF8)</f>
        <v>7.39</v>
      </c>
      <c r="AI8" s="72">
        <v>112</v>
      </c>
      <c r="AJ8" s="73">
        <f>SUM(3600/AH8*AI8/5280)</f>
        <v>10.333374338787058</v>
      </c>
      <c r="AK8" s="1"/>
      <c r="AL8" s="1"/>
    </row>
    <row r="9" spans="1:38" ht="13.5">
      <c r="A9" s="13"/>
      <c r="B9" s="105">
        <v>5</v>
      </c>
      <c r="C9" s="82" t="s">
        <v>44</v>
      </c>
      <c r="D9" s="63" t="s">
        <v>47</v>
      </c>
      <c r="E9" s="63">
        <v>7</v>
      </c>
      <c r="F9" s="64">
        <v>15.2</v>
      </c>
      <c r="G9" s="65">
        <v>9.15</v>
      </c>
      <c r="H9" s="65">
        <v>27</v>
      </c>
      <c r="I9" s="64">
        <v>14</v>
      </c>
      <c r="J9" s="65">
        <v>10.1</v>
      </c>
      <c r="K9" s="65">
        <f>MIN(F9,I9)</f>
        <v>14</v>
      </c>
      <c r="L9" s="65">
        <f>MIN(G9,J9)</f>
        <v>9.15</v>
      </c>
      <c r="M9" s="65">
        <v>24</v>
      </c>
      <c r="N9" s="64">
        <v>15.1</v>
      </c>
      <c r="O9" s="65">
        <v>9.63</v>
      </c>
      <c r="P9" s="65">
        <v>29</v>
      </c>
      <c r="Q9" s="64">
        <v>17.6</v>
      </c>
      <c r="R9" s="65">
        <v>8.69</v>
      </c>
      <c r="S9" s="66">
        <f>MIN(N9,Q9)</f>
        <v>15.1</v>
      </c>
      <c r="T9" s="66">
        <f>MIN(K9,S9)</f>
        <v>14</v>
      </c>
      <c r="U9" s="66">
        <f>MIN(O9,R9)</f>
        <v>8.69</v>
      </c>
      <c r="V9" s="66">
        <f>MAX(F9,I9)</f>
        <v>15.2</v>
      </c>
      <c r="W9" s="66">
        <f>MAX(N9,Q9)</f>
        <v>17.6</v>
      </c>
      <c r="X9" s="66"/>
      <c r="Y9" s="66">
        <f>MIN(L9,U9)</f>
        <v>8.69</v>
      </c>
      <c r="Z9" s="66">
        <f>AVERAGE(G9,J9,O9,R9)</f>
        <v>9.3925</v>
      </c>
      <c r="AA9" s="118">
        <f>MAX(V9,W9)</f>
        <v>17.6</v>
      </c>
      <c r="AB9" s="67">
        <f>SUM(F9+I9+N9+Q9)-T9</f>
        <v>47.9</v>
      </c>
      <c r="AC9" s="67">
        <f>SUM(F9,I9,N9,Q9)</f>
        <v>61.9</v>
      </c>
      <c r="AD9" s="68">
        <v>5</v>
      </c>
      <c r="AE9" s="69">
        <v>18</v>
      </c>
      <c r="AF9" s="70">
        <v>9.25</v>
      </c>
      <c r="AG9" s="71">
        <f>MAX(AA9,AE9)</f>
        <v>18</v>
      </c>
      <c r="AH9" s="66">
        <f>MIN(Y9,AF9)</f>
        <v>8.69</v>
      </c>
      <c r="AI9" s="72">
        <v>112</v>
      </c>
      <c r="AJ9" s="73">
        <f>SUM(3600/AH9*AI9/5280)</f>
        <v>8.78753007636782</v>
      </c>
      <c r="AK9" s="1"/>
      <c r="AL9" s="1"/>
    </row>
    <row r="10" spans="1:38" ht="14.25" thickBot="1">
      <c r="A10" s="13"/>
      <c r="B10" s="106">
        <v>6</v>
      </c>
      <c r="C10" s="92" t="s">
        <v>45</v>
      </c>
      <c r="D10" s="93" t="s">
        <v>47</v>
      </c>
      <c r="E10" s="93"/>
      <c r="F10" s="94">
        <v>16.6</v>
      </c>
      <c r="G10" s="95">
        <v>8.64</v>
      </c>
      <c r="H10" s="95">
        <v>27</v>
      </c>
      <c r="I10" s="94">
        <v>14.9</v>
      </c>
      <c r="J10" s="95">
        <v>9.23</v>
      </c>
      <c r="K10" s="95">
        <f>MIN(F10,I10)</f>
        <v>14.9</v>
      </c>
      <c r="L10" s="95">
        <f>MIN(G10,J10)</f>
        <v>8.64</v>
      </c>
      <c r="M10" s="95">
        <v>24</v>
      </c>
      <c r="N10" s="94">
        <v>14</v>
      </c>
      <c r="O10" s="95">
        <v>9.97</v>
      </c>
      <c r="P10" s="95">
        <v>29</v>
      </c>
      <c r="Q10" s="94">
        <v>15.9</v>
      </c>
      <c r="R10" s="95">
        <v>8.62</v>
      </c>
      <c r="S10" s="96">
        <f>MIN(N10,Q10)</f>
        <v>14</v>
      </c>
      <c r="T10" s="96">
        <f>MIN(K10,S10)</f>
        <v>14</v>
      </c>
      <c r="U10" s="96">
        <f>MIN(O10,R10)</f>
        <v>8.62</v>
      </c>
      <c r="V10" s="96">
        <f>MAX(F10,I10)</f>
        <v>16.6</v>
      </c>
      <c r="W10" s="96">
        <f>MAX(N10,Q10)</f>
        <v>15.9</v>
      </c>
      <c r="X10" s="96"/>
      <c r="Y10" s="96">
        <f>MIN(L10,U10)</f>
        <v>8.62</v>
      </c>
      <c r="Z10" s="96">
        <f>AVERAGE(G10,J10,O10,R10)</f>
        <v>9.115</v>
      </c>
      <c r="AA10" s="119">
        <f>MAX(V10,W10)</f>
        <v>16.6</v>
      </c>
      <c r="AB10" s="97">
        <f>SUM(F10+I10+N10+Q10)-T10</f>
        <v>47.4</v>
      </c>
      <c r="AC10" s="97">
        <f>SUM(F10,I10,N10,Q10)</f>
        <v>61.4</v>
      </c>
      <c r="AD10" s="98">
        <v>6</v>
      </c>
      <c r="AE10" s="99">
        <v>14.7</v>
      </c>
      <c r="AF10" s="110" t="s">
        <v>49</v>
      </c>
      <c r="AG10" s="101">
        <f>MAX(AA10,AE10)</f>
        <v>16.6</v>
      </c>
      <c r="AH10" s="96">
        <f>MIN(Y10,AF10)</f>
        <v>8.62</v>
      </c>
      <c r="AI10" s="102">
        <v>112</v>
      </c>
      <c r="AJ10" s="103">
        <f>SUM(3600/AH10*AI10/5280)</f>
        <v>8.858890529424174</v>
      </c>
      <c r="AK10" s="1"/>
      <c r="AL10" s="1"/>
    </row>
    <row r="11" spans="2:35" s="1" customFormat="1" ht="13.5" thickTop="1">
      <c r="B11" s="89"/>
      <c r="F11" s="25"/>
      <c r="I11" s="25"/>
      <c r="N11" s="25"/>
      <c r="Q11" s="25"/>
      <c r="AA11" s="25"/>
      <c r="AB11" s="25"/>
      <c r="AC11" s="25"/>
      <c r="AD11" s="32"/>
      <c r="AE11" s="25"/>
      <c r="AG11" s="25"/>
      <c r="AI11" s="32"/>
    </row>
    <row r="12" spans="2:35" s="1" customFormat="1" ht="12.75" hidden="1">
      <c r="B12" s="89"/>
      <c r="F12" s="25"/>
      <c r="I12" s="25"/>
      <c r="N12" s="25"/>
      <c r="Q12" s="25"/>
      <c r="AA12" s="25"/>
      <c r="AB12" s="25"/>
      <c r="AC12" s="25"/>
      <c r="AD12" s="32"/>
      <c r="AE12" s="25"/>
      <c r="AG12" s="25"/>
      <c r="AI12" s="32"/>
    </row>
    <row r="13" spans="2:35" s="1" customFormat="1" ht="12.75">
      <c r="B13" s="89"/>
      <c r="F13" s="25"/>
      <c r="I13" s="25"/>
      <c r="N13" s="25"/>
      <c r="Q13" s="25"/>
      <c r="AA13" s="25"/>
      <c r="AB13" s="25"/>
      <c r="AC13" s="25"/>
      <c r="AD13" s="32"/>
      <c r="AE13" s="25"/>
      <c r="AG13" s="25"/>
      <c r="AI13" s="32"/>
    </row>
    <row r="14" spans="2:35" s="1" customFormat="1" ht="12.75">
      <c r="B14" s="89"/>
      <c r="F14" s="25"/>
      <c r="I14" s="25"/>
      <c r="N14" s="25"/>
      <c r="Q14" s="25"/>
      <c r="AA14" s="25"/>
      <c r="AB14" s="25"/>
      <c r="AC14" s="25"/>
      <c r="AD14" s="32"/>
      <c r="AE14" s="25"/>
      <c r="AG14" s="25"/>
      <c r="AI14" s="32"/>
    </row>
    <row r="15" spans="2:35" s="1" customFormat="1" ht="12.75">
      <c r="B15" s="89"/>
      <c r="F15" s="25"/>
      <c r="I15" s="25"/>
      <c r="N15" s="25"/>
      <c r="Q15" s="25"/>
      <c r="AA15" s="25"/>
      <c r="AB15" s="25"/>
      <c r="AC15" s="25"/>
      <c r="AD15" s="32"/>
      <c r="AE15" s="25"/>
      <c r="AG15" s="25"/>
      <c r="AI15" s="32"/>
    </row>
    <row r="16" spans="2:35" s="1" customFormat="1" ht="408.75" customHeight="1">
      <c r="B16" s="89"/>
      <c r="F16" s="25"/>
      <c r="I16" s="25"/>
      <c r="N16" s="25"/>
      <c r="Q16" s="25"/>
      <c r="AA16" s="25"/>
      <c r="AB16" s="25"/>
      <c r="AC16" s="25"/>
      <c r="AD16" s="32"/>
      <c r="AE16" s="25"/>
      <c r="AG16" s="25"/>
      <c r="AI16" s="32"/>
    </row>
    <row r="17" spans="2:35" s="1" customFormat="1" ht="12.75">
      <c r="B17" s="90"/>
      <c r="C17" s="7"/>
      <c r="D17" s="8"/>
      <c r="E17" s="9"/>
      <c r="F17" s="26"/>
      <c r="G17" s="8"/>
      <c r="H17" s="9"/>
      <c r="I17" s="26"/>
      <c r="J17" s="8"/>
      <c r="K17" s="10"/>
      <c r="L17" s="7"/>
      <c r="M17" s="11"/>
      <c r="N17" s="26"/>
      <c r="O17" s="8"/>
      <c r="P17" s="9"/>
      <c r="Q17" s="26"/>
      <c r="R17" s="8"/>
      <c r="S17" s="10"/>
      <c r="T17" s="7"/>
      <c r="U17" s="7"/>
      <c r="V17" s="7"/>
      <c r="W17" s="11"/>
      <c r="X17" s="9"/>
      <c r="Y17" s="6"/>
      <c r="Z17" s="10"/>
      <c r="AA17" s="26"/>
      <c r="AB17" s="26"/>
      <c r="AC17" s="29"/>
      <c r="AD17" s="33"/>
      <c r="AE17" s="30"/>
      <c r="AF17" s="7"/>
      <c r="AG17" s="26"/>
      <c r="AH17" s="7"/>
      <c r="AI17" s="32"/>
    </row>
    <row r="18" spans="2:35" s="1" customFormat="1" ht="12.75">
      <c r="B18" s="90"/>
      <c r="C18" s="7"/>
      <c r="D18" s="8"/>
      <c r="E18" s="9"/>
      <c r="F18" s="26"/>
      <c r="G18" s="8"/>
      <c r="H18" s="9"/>
      <c r="I18" s="26"/>
      <c r="J18" s="8"/>
      <c r="K18" s="10"/>
      <c r="L18" s="7"/>
      <c r="M18" s="11"/>
      <c r="N18" s="26"/>
      <c r="O18" s="8"/>
      <c r="P18" s="9"/>
      <c r="Q18" s="26"/>
      <c r="R18" s="8"/>
      <c r="S18" s="10"/>
      <c r="T18" s="7"/>
      <c r="U18" s="7"/>
      <c r="V18" s="7"/>
      <c r="W18" s="11"/>
      <c r="X18" s="9"/>
      <c r="Y18" s="6"/>
      <c r="Z18" s="10"/>
      <c r="AA18" s="26"/>
      <c r="AB18" s="26"/>
      <c r="AC18" s="29"/>
      <c r="AD18" s="33"/>
      <c r="AE18" s="30"/>
      <c r="AF18" s="7"/>
      <c r="AG18" s="26"/>
      <c r="AH18" s="7"/>
      <c r="AI18" s="32"/>
    </row>
    <row r="19" spans="2:35" s="1" customFormat="1" ht="12.75">
      <c r="B19" s="90"/>
      <c r="C19" s="7"/>
      <c r="D19" s="8"/>
      <c r="E19" s="9"/>
      <c r="F19" s="26"/>
      <c r="G19" s="8"/>
      <c r="H19" s="9"/>
      <c r="I19" s="26"/>
      <c r="J19" s="8"/>
      <c r="K19" s="10"/>
      <c r="L19" s="7"/>
      <c r="M19" s="11"/>
      <c r="N19" s="26"/>
      <c r="O19" s="8"/>
      <c r="P19" s="9"/>
      <c r="Q19" s="26"/>
      <c r="R19" s="8"/>
      <c r="S19" s="10"/>
      <c r="T19" s="7"/>
      <c r="U19" s="7"/>
      <c r="V19" s="7"/>
      <c r="W19" s="11"/>
      <c r="X19" s="9"/>
      <c r="Y19" s="6"/>
      <c r="Z19" s="10"/>
      <c r="AA19" s="26"/>
      <c r="AB19" s="26"/>
      <c r="AC19" s="29"/>
      <c r="AD19" s="33"/>
      <c r="AE19" s="30"/>
      <c r="AF19" s="7"/>
      <c r="AG19" s="26"/>
      <c r="AH19" s="7"/>
      <c r="AI19" s="32"/>
    </row>
    <row r="20" spans="2:35" s="1" customFormat="1" ht="12.75">
      <c r="B20" s="90"/>
      <c r="C20" s="7"/>
      <c r="D20" s="8"/>
      <c r="E20" s="9"/>
      <c r="F20" s="26"/>
      <c r="G20" s="8"/>
      <c r="H20" s="9"/>
      <c r="I20" s="26"/>
      <c r="J20" s="8"/>
      <c r="K20" s="10"/>
      <c r="L20" s="7"/>
      <c r="M20" s="11"/>
      <c r="N20" s="26"/>
      <c r="O20" s="8"/>
      <c r="P20" s="9"/>
      <c r="Q20" s="26"/>
      <c r="R20" s="8"/>
      <c r="S20" s="10"/>
      <c r="T20" s="7"/>
      <c r="U20" s="7"/>
      <c r="V20" s="7"/>
      <c r="W20" s="11"/>
      <c r="X20" s="9"/>
      <c r="Y20" s="6"/>
      <c r="Z20" s="10"/>
      <c r="AA20" s="26"/>
      <c r="AB20" s="26"/>
      <c r="AC20" s="29"/>
      <c r="AD20" s="33"/>
      <c r="AE20" s="30"/>
      <c r="AF20" s="7"/>
      <c r="AG20" s="26"/>
      <c r="AH20" s="7"/>
      <c r="AI20" s="32"/>
    </row>
    <row r="21" spans="2:35" s="1" customFormat="1" ht="12.75">
      <c r="B21" s="90"/>
      <c r="C21" s="7"/>
      <c r="D21" s="8"/>
      <c r="E21" s="9"/>
      <c r="F21" s="26"/>
      <c r="G21" s="8"/>
      <c r="H21" s="9"/>
      <c r="I21" s="26"/>
      <c r="J21" s="8"/>
      <c r="K21" s="10"/>
      <c r="L21" s="7"/>
      <c r="M21" s="11"/>
      <c r="N21" s="26"/>
      <c r="O21" s="8"/>
      <c r="P21" s="9"/>
      <c r="Q21" s="26"/>
      <c r="R21" s="8"/>
      <c r="S21" s="10"/>
      <c r="T21" s="7"/>
      <c r="U21" s="7"/>
      <c r="V21" s="7"/>
      <c r="W21" s="11"/>
      <c r="X21" s="9"/>
      <c r="Y21" s="6"/>
      <c r="Z21" s="10"/>
      <c r="AA21" s="26"/>
      <c r="AB21" s="26"/>
      <c r="AC21" s="29"/>
      <c r="AD21" s="33"/>
      <c r="AE21" s="30"/>
      <c r="AF21" s="7"/>
      <c r="AG21" s="26"/>
      <c r="AH21" s="7"/>
      <c r="AI21" s="32"/>
    </row>
    <row r="22" spans="2:35" s="1" customFormat="1" ht="12.75">
      <c r="B22" s="90"/>
      <c r="C22" s="7"/>
      <c r="D22" s="8"/>
      <c r="E22" s="9"/>
      <c r="F22" s="26"/>
      <c r="G22" s="8"/>
      <c r="H22" s="9"/>
      <c r="I22" s="26"/>
      <c r="J22" s="8"/>
      <c r="K22" s="10"/>
      <c r="L22" s="7"/>
      <c r="M22" s="11"/>
      <c r="N22" s="26"/>
      <c r="O22" s="8"/>
      <c r="P22" s="9"/>
      <c r="Q22" s="26"/>
      <c r="R22" s="8"/>
      <c r="S22" s="10"/>
      <c r="T22" s="7"/>
      <c r="U22" s="7"/>
      <c r="V22" s="7"/>
      <c r="W22" s="11"/>
      <c r="X22" s="9"/>
      <c r="Y22" s="6"/>
      <c r="Z22" s="10"/>
      <c r="AA22" s="26"/>
      <c r="AB22" s="26"/>
      <c r="AC22" s="29"/>
      <c r="AD22" s="33"/>
      <c r="AE22" s="30"/>
      <c r="AF22" s="7"/>
      <c r="AG22" s="26"/>
      <c r="AH22" s="7"/>
      <c r="AI22" s="32"/>
    </row>
    <row r="23" spans="2:35" s="1" customFormat="1" ht="12.75">
      <c r="B23" s="90"/>
      <c r="C23" s="7"/>
      <c r="D23" s="8"/>
      <c r="E23" s="9"/>
      <c r="F23" s="26"/>
      <c r="G23" s="8"/>
      <c r="H23" s="9"/>
      <c r="I23" s="26"/>
      <c r="J23" s="8"/>
      <c r="K23" s="10"/>
      <c r="L23" s="7"/>
      <c r="M23" s="11"/>
      <c r="N23" s="26"/>
      <c r="O23" s="8"/>
      <c r="P23" s="9"/>
      <c r="Q23" s="26"/>
      <c r="R23" s="8"/>
      <c r="S23" s="10"/>
      <c r="T23" s="7"/>
      <c r="U23" s="7"/>
      <c r="V23" s="7"/>
      <c r="W23" s="11"/>
      <c r="X23" s="9"/>
      <c r="Y23" s="6"/>
      <c r="Z23" s="10"/>
      <c r="AA23" s="26"/>
      <c r="AB23" s="26"/>
      <c r="AC23" s="29"/>
      <c r="AD23" s="33"/>
      <c r="AE23" s="30"/>
      <c r="AF23" s="7"/>
      <c r="AG23" s="26"/>
      <c r="AH23" s="7"/>
      <c r="AI23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21"/>
  <sheetViews>
    <sheetView showGridLines="0" zoomScale="75" zoomScaleNormal="75" workbookViewId="0" topLeftCell="A2">
      <selection activeCell="AF6" sqref="AF6"/>
    </sheetView>
  </sheetViews>
  <sheetFormatPr defaultColWidth="9.140625" defaultRowHeight="12.75"/>
  <cols>
    <col min="1" max="1" width="3.57421875" style="12" customWidth="1"/>
    <col min="2" max="2" width="2.8515625" style="90" bestFit="1" customWidth="1"/>
    <col min="3" max="3" width="19.5742187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84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85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86"/>
      <c r="C3" s="38"/>
      <c r="D3" s="38"/>
      <c r="E3" s="38"/>
      <c r="F3" s="39"/>
      <c r="G3" s="40"/>
      <c r="H3" s="38"/>
      <c r="I3" s="41"/>
      <c r="J3" s="42"/>
      <c r="K3" s="38"/>
      <c r="L3" s="38"/>
      <c r="M3" s="38"/>
      <c r="N3" s="74"/>
      <c r="O3" s="75"/>
      <c r="P3" s="38"/>
      <c r="Q3" s="78"/>
      <c r="R3" s="79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26</v>
      </c>
      <c r="AJ3" s="49" t="s">
        <v>27</v>
      </c>
      <c r="AK3" s="13"/>
      <c r="AL3" s="13"/>
    </row>
    <row r="4" spans="1:38" s="2" customFormat="1" ht="27.75" customHeight="1">
      <c r="A4" s="13"/>
      <c r="B4" s="87" t="s">
        <v>0</v>
      </c>
      <c r="C4" s="50" t="s">
        <v>23</v>
      </c>
      <c r="D4" s="50" t="s">
        <v>28</v>
      </c>
      <c r="E4" s="50">
        <v>1</v>
      </c>
      <c r="F4" s="51" t="s">
        <v>21</v>
      </c>
      <c r="G4" s="52" t="s">
        <v>9</v>
      </c>
      <c r="H4" s="53">
        <v>2</v>
      </c>
      <c r="I4" s="54" t="s">
        <v>21</v>
      </c>
      <c r="J4" s="55" t="s">
        <v>9</v>
      </c>
      <c r="K4" s="53" t="s">
        <v>1</v>
      </c>
      <c r="L4" s="53" t="s">
        <v>2</v>
      </c>
      <c r="M4" s="53">
        <v>3</v>
      </c>
      <c r="N4" s="76" t="s">
        <v>21</v>
      </c>
      <c r="O4" s="77" t="s">
        <v>9</v>
      </c>
      <c r="P4" s="53">
        <v>4</v>
      </c>
      <c r="Q4" s="80" t="s">
        <v>21</v>
      </c>
      <c r="R4" s="81" t="s">
        <v>9</v>
      </c>
      <c r="S4" s="56" t="s">
        <v>3</v>
      </c>
      <c r="T4" s="56" t="s">
        <v>4</v>
      </c>
      <c r="U4" s="56" t="s">
        <v>5</v>
      </c>
      <c r="V4" s="56" t="s">
        <v>6</v>
      </c>
      <c r="W4" s="56" t="s">
        <v>7</v>
      </c>
      <c r="X4" s="56"/>
      <c r="Y4" s="57" t="s">
        <v>15</v>
      </c>
      <c r="Z4" s="57" t="s">
        <v>14</v>
      </c>
      <c r="AA4" s="58" t="s">
        <v>8</v>
      </c>
      <c r="AB4" s="58" t="s">
        <v>11</v>
      </c>
      <c r="AC4" s="58" t="s">
        <v>12</v>
      </c>
      <c r="AD4" s="59" t="s">
        <v>10</v>
      </c>
      <c r="AE4" s="58" t="s">
        <v>17</v>
      </c>
      <c r="AF4" s="57" t="s">
        <v>18</v>
      </c>
      <c r="AG4" s="60" t="s">
        <v>19</v>
      </c>
      <c r="AH4" s="57" t="s">
        <v>20</v>
      </c>
      <c r="AI4" s="59" t="s">
        <v>24</v>
      </c>
      <c r="AJ4" s="61" t="s">
        <v>25</v>
      </c>
      <c r="AK4" s="1"/>
      <c r="AL4" s="1"/>
    </row>
    <row r="5" spans="1:38" ht="13.5">
      <c r="A5" s="13"/>
      <c r="B5" s="121">
        <v>1</v>
      </c>
      <c r="C5" s="82" t="s">
        <v>37</v>
      </c>
      <c r="D5" s="63" t="s">
        <v>46</v>
      </c>
      <c r="E5" s="63">
        <v>8</v>
      </c>
      <c r="F5" s="64">
        <v>16.5</v>
      </c>
      <c r="G5" s="65">
        <v>9.03</v>
      </c>
      <c r="H5" s="65">
        <v>27</v>
      </c>
      <c r="I5" s="111">
        <v>18.9</v>
      </c>
      <c r="J5" s="113">
        <v>8.26</v>
      </c>
      <c r="K5" s="65">
        <f>MIN(F5,I5)</f>
        <v>16.5</v>
      </c>
      <c r="L5" s="65">
        <f>MIN(G5,J5)</f>
        <v>8.26</v>
      </c>
      <c r="M5" s="65">
        <v>24</v>
      </c>
      <c r="N5" s="64">
        <v>17.7</v>
      </c>
      <c r="O5" s="65">
        <v>8.77</v>
      </c>
      <c r="P5" s="65">
        <v>29</v>
      </c>
      <c r="Q5" s="111">
        <v>19.8</v>
      </c>
      <c r="R5" s="65">
        <v>8.55</v>
      </c>
      <c r="S5" s="66">
        <f>MIN(N5,Q5)</f>
        <v>17.7</v>
      </c>
      <c r="T5" s="66">
        <f>MIN(K5,S5)</f>
        <v>16.5</v>
      </c>
      <c r="U5" s="66">
        <f>MIN(O5,R5)</f>
        <v>8.55</v>
      </c>
      <c r="V5" s="66">
        <f>MAX(F5,I5)</f>
        <v>18.9</v>
      </c>
      <c r="W5" s="66">
        <f>MAX(N5,Q5)</f>
        <v>19.8</v>
      </c>
      <c r="X5" s="66"/>
      <c r="Y5" s="66">
        <f>MIN(L5,U5)</f>
        <v>8.26</v>
      </c>
      <c r="Z5" s="66">
        <f>AVERAGE(G5,J5,O5,R5)</f>
        <v>8.6525</v>
      </c>
      <c r="AA5" s="118">
        <f>MAX(V5,W5)</f>
        <v>19.8</v>
      </c>
      <c r="AB5" s="67">
        <f>SUM(F5+I5+N5+Q5)-T5</f>
        <v>56.39999999999999</v>
      </c>
      <c r="AC5" s="67">
        <f>SUM(F5,I5,N5,Q5)</f>
        <v>72.89999999999999</v>
      </c>
      <c r="AD5" s="68">
        <v>2</v>
      </c>
      <c r="AE5" s="69">
        <v>19.5</v>
      </c>
      <c r="AF5" s="70">
        <v>8.43</v>
      </c>
      <c r="AG5" s="71">
        <f>MAX(AA5,AE5)</f>
        <v>19.8</v>
      </c>
      <c r="AH5" s="66">
        <f>MIN(Y5,AF5)</f>
        <v>8.26</v>
      </c>
      <c r="AI5" s="72">
        <v>112</v>
      </c>
      <c r="AJ5" s="73">
        <f>SUM(3600/AH5*AI5/5280)</f>
        <v>9.244992295839754</v>
      </c>
      <c r="AK5" s="1"/>
      <c r="AL5" s="1"/>
    </row>
    <row r="6" spans="1:38" s="5" customFormat="1" ht="14.25" thickBot="1">
      <c r="A6" s="13"/>
      <c r="B6" s="88">
        <v>2</v>
      </c>
      <c r="C6" s="82" t="s">
        <v>34</v>
      </c>
      <c r="D6" s="62" t="s">
        <v>46</v>
      </c>
      <c r="E6" s="63">
        <v>17</v>
      </c>
      <c r="F6" s="111">
        <v>20.9</v>
      </c>
      <c r="G6" s="113">
        <v>8.24</v>
      </c>
      <c r="H6" s="65">
        <v>27</v>
      </c>
      <c r="I6" s="64">
        <v>18</v>
      </c>
      <c r="J6" s="65" t="s">
        <v>49</v>
      </c>
      <c r="K6" s="65">
        <f>MIN(F6,I6)</f>
        <v>18</v>
      </c>
      <c r="L6" s="65">
        <f>MIN(G6,J6)</f>
        <v>8.24</v>
      </c>
      <c r="M6" s="65">
        <v>24</v>
      </c>
      <c r="N6" s="111">
        <v>19.6</v>
      </c>
      <c r="O6" s="113">
        <v>7.91</v>
      </c>
      <c r="P6" s="65">
        <v>29</v>
      </c>
      <c r="Q6" s="64">
        <v>18.4</v>
      </c>
      <c r="R6" s="113">
        <v>8.29</v>
      </c>
      <c r="S6" s="66">
        <f>MIN(N6,Q6)</f>
        <v>18.4</v>
      </c>
      <c r="T6" s="66">
        <f>MIN(K6,S6)</f>
        <v>18</v>
      </c>
      <c r="U6" s="66">
        <f>MIN(O6,R6)</f>
        <v>7.91</v>
      </c>
      <c r="V6" s="66">
        <f>MAX(F6,I6)</f>
        <v>20.9</v>
      </c>
      <c r="W6" s="66">
        <f>MAX(N6,Q6)</f>
        <v>19.6</v>
      </c>
      <c r="X6" s="66"/>
      <c r="Y6" s="66">
        <f>MIN(L6,U6)</f>
        <v>7.91</v>
      </c>
      <c r="Z6" s="66">
        <f>AVERAGE(G6,J6,O6,R6)</f>
        <v>8.146666666666667</v>
      </c>
      <c r="AA6" s="117">
        <f>MAX(V6,W6)</f>
        <v>20.9</v>
      </c>
      <c r="AB6" s="67">
        <f>SUM(F6+I6+N6+Q6)-T6</f>
        <v>58.900000000000006</v>
      </c>
      <c r="AC6" s="67">
        <f>SUM(F6,I6,N6,Q6)</f>
        <v>76.9</v>
      </c>
      <c r="AD6" s="108">
        <v>1</v>
      </c>
      <c r="AE6" s="69">
        <v>19.2</v>
      </c>
      <c r="AF6" s="70">
        <v>8.65</v>
      </c>
      <c r="AG6" s="115">
        <f>MAX(AA6,AE6)</f>
        <v>20.9</v>
      </c>
      <c r="AH6" s="116">
        <f>MIN(Y6,AF6)</f>
        <v>7.91</v>
      </c>
      <c r="AI6" s="72">
        <v>112</v>
      </c>
      <c r="AJ6" s="114">
        <f>SUM(3600/AH6*AI6/5280)</f>
        <v>9.654062751407883</v>
      </c>
      <c r="AK6" s="1"/>
      <c r="AL6" s="1"/>
    </row>
    <row r="7" spans="1:38" s="3" customFormat="1" ht="13.5">
      <c r="A7" s="13"/>
      <c r="B7" s="88">
        <v>3</v>
      </c>
      <c r="C7" s="82" t="s">
        <v>38</v>
      </c>
      <c r="D7" s="63" t="s">
        <v>46</v>
      </c>
      <c r="E7" s="63">
        <v>16</v>
      </c>
      <c r="F7" s="64">
        <v>14.9</v>
      </c>
      <c r="G7" s="65">
        <v>9.38</v>
      </c>
      <c r="H7" s="65">
        <v>27</v>
      </c>
      <c r="I7" s="64">
        <v>16.7</v>
      </c>
      <c r="J7" s="65">
        <v>9.04</v>
      </c>
      <c r="K7" s="65">
        <f>MIN(F7,I7)</f>
        <v>14.9</v>
      </c>
      <c r="L7" s="65">
        <f>MIN(G7,J7)</f>
        <v>9.04</v>
      </c>
      <c r="M7" s="65">
        <v>24</v>
      </c>
      <c r="N7" s="64">
        <v>16.4</v>
      </c>
      <c r="O7" s="65">
        <v>9.6</v>
      </c>
      <c r="P7" s="65">
        <v>29</v>
      </c>
      <c r="Q7" s="64">
        <v>17</v>
      </c>
      <c r="R7" s="65">
        <v>8.42</v>
      </c>
      <c r="S7" s="66">
        <f>MIN(N7,Q7)</f>
        <v>16.4</v>
      </c>
      <c r="T7" s="66">
        <f>MIN(K7,S7)</f>
        <v>14.9</v>
      </c>
      <c r="U7" s="66">
        <f>MIN(O7,R7)</f>
        <v>8.42</v>
      </c>
      <c r="V7" s="66">
        <f>MAX(F7,I7)</f>
        <v>16.7</v>
      </c>
      <c r="W7" s="66">
        <f>MAX(N7,Q7)</f>
        <v>17</v>
      </c>
      <c r="X7" s="66"/>
      <c r="Y7" s="66">
        <f>MIN(L7,U7)</f>
        <v>8.42</v>
      </c>
      <c r="Z7" s="66">
        <f>AVERAGE(G7,J7,O7,R7)</f>
        <v>9.110000000000001</v>
      </c>
      <c r="AA7" s="118">
        <f>MAX(V7,W7)</f>
        <v>17</v>
      </c>
      <c r="AB7" s="67">
        <f>SUM(F7+I7+N7+Q7)-T7</f>
        <v>50.1</v>
      </c>
      <c r="AC7" s="67">
        <f>SUM(F7,I7,N7,Q7)</f>
        <v>65</v>
      </c>
      <c r="AD7" s="68">
        <v>3</v>
      </c>
      <c r="AE7" s="69">
        <v>16.1</v>
      </c>
      <c r="AF7" s="70">
        <v>8.77</v>
      </c>
      <c r="AG7" s="71">
        <f>MAX(AA7,AE7)</f>
        <v>17</v>
      </c>
      <c r="AH7" s="66">
        <f>MIN(Y7,AF7)</f>
        <v>8.42</v>
      </c>
      <c r="AI7" s="72">
        <v>112</v>
      </c>
      <c r="AJ7" s="73">
        <f>SUM(3600/AH7*AI7/5280)</f>
        <v>9.069315482617146</v>
      </c>
      <c r="AK7" s="1"/>
      <c r="AL7" s="1"/>
    </row>
    <row r="8" spans="1:38" ht="14.25" thickBot="1">
      <c r="A8" s="13"/>
      <c r="B8" s="91">
        <v>4</v>
      </c>
      <c r="C8" s="92" t="s">
        <v>36</v>
      </c>
      <c r="D8" s="120" t="s">
        <v>46</v>
      </c>
      <c r="E8" s="93">
        <v>10</v>
      </c>
      <c r="F8" s="94">
        <v>12.9</v>
      </c>
      <c r="G8" s="95">
        <v>9.22</v>
      </c>
      <c r="H8" s="95">
        <v>27</v>
      </c>
      <c r="I8" s="94">
        <v>12.5</v>
      </c>
      <c r="J8" s="95">
        <v>8.92</v>
      </c>
      <c r="K8" s="95">
        <f>MIN(F8,I8)</f>
        <v>12.5</v>
      </c>
      <c r="L8" s="95">
        <f>MIN(G8,J8)</f>
        <v>8.92</v>
      </c>
      <c r="M8" s="95">
        <v>24</v>
      </c>
      <c r="N8" s="94">
        <v>13.4</v>
      </c>
      <c r="O8" s="95">
        <v>9.35</v>
      </c>
      <c r="P8" s="95">
        <v>29</v>
      </c>
      <c r="Q8" s="94">
        <v>16.7</v>
      </c>
      <c r="R8" s="95">
        <v>8.9</v>
      </c>
      <c r="S8" s="96">
        <f>MIN(N8,Q8)</f>
        <v>13.4</v>
      </c>
      <c r="T8" s="96">
        <f>MIN(K8,S8)</f>
        <v>12.5</v>
      </c>
      <c r="U8" s="96">
        <f>MIN(O8,R8)</f>
        <v>8.9</v>
      </c>
      <c r="V8" s="96">
        <f>MAX(F8,I8)</f>
        <v>12.9</v>
      </c>
      <c r="W8" s="96">
        <f>MAX(N8,Q8)</f>
        <v>16.7</v>
      </c>
      <c r="X8" s="96"/>
      <c r="Y8" s="96">
        <f>MIN(L8,U8)</f>
        <v>8.9</v>
      </c>
      <c r="Z8" s="96">
        <f>AVERAGE(G8,J8,O8,R8)</f>
        <v>9.0975</v>
      </c>
      <c r="AA8" s="122">
        <f>MAX(V8,W8)</f>
        <v>16.7</v>
      </c>
      <c r="AB8" s="97">
        <f>SUM(F8+I8+N8+Q8)-T8</f>
        <v>43</v>
      </c>
      <c r="AC8" s="97">
        <f>SUM(F8,I8,N8,Q8)</f>
        <v>55.5</v>
      </c>
      <c r="AD8" s="98">
        <v>4</v>
      </c>
      <c r="AE8" s="99">
        <v>14</v>
      </c>
      <c r="AF8" s="100">
        <v>9.37</v>
      </c>
      <c r="AG8" s="101">
        <f>MAX(AA8,AE8)</f>
        <v>16.7</v>
      </c>
      <c r="AH8" s="96">
        <f>MIN(Y8,AF8)</f>
        <v>8.9</v>
      </c>
      <c r="AI8" s="102">
        <v>112</v>
      </c>
      <c r="AJ8" s="103">
        <f>SUM(3600/AH8*AI8/5280)</f>
        <v>8.580183861082737</v>
      </c>
      <c r="AK8" s="1"/>
      <c r="AL8" s="1"/>
    </row>
    <row r="9" spans="2:35" s="1" customFormat="1" ht="339" customHeight="1" thickTop="1">
      <c r="B9" s="89"/>
      <c r="F9" s="25"/>
      <c r="I9" s="25"/>
      <c r="N9" s="25"/>
      <c r="Q9" s="25"/>
      <c r="AA9" s="25"/>
      <c r="AB9" s="25"/>
      <c r="AC9" s="25"/>
      <c r="AD9" s="32"/>
      <c r="AE9" s="25"/>
      <c r="AG9" s="25"/>
      <c r="AI9" s="32"/>
    </row>
    <row r="10" spans="2:35" s="1" customFormat="1" ht="12.75" hidden="1">
      <c r="B10" s="89"/>
      <c r="F10" s="25"/>
      <c r="I10" s="25"/>
      <c r="N10" s="25"/>
      <c r="Q10" s="25"/>
      <c r="AA10" s="25"/>
      <c r="AB10" s="25"/>
      <c r="AC10" s="25"/>
      <c r="AD10" s="32"/>
      <c r="AE10" s="25"/>
      <c r="AG10" s="25"/>
      <c r="AI10" s="32"/>
    </row>
    <row r="11" spans="2:35" s="1" customFormat="1" ht="12.75">
      <c r="B11" s="89"/>
      <c r="F11" s="25"/>
      <c r="I11" s="25"/>
      <c r="N11" s="25"/>
      <c r="Q11" s="25"/>
      <c r="AA11" s="25"/>
      <c r="AB11" s="25"/>
      <c r="AC11" s="25"/>
      <c r="AD11" s="32"/>
      <c r="AE11" s="25"/>
      <c r="AG11" s="25"/>
      <c r="AI11" s="32"/>
    </row>
    <row r="12" spans="2:35" s="1" customFormat="1" ht="12.75">
      <c r="B12" s="89"/>
      <c r="F12" s="25"/>
      <c r="I12" s="25"/>
      <c r="N12" s="25"/>
      <c r="Q12" s="25"/>
      <c r="AA12" s="25"/>
      <c r="AB12" s="25"/>
      <c r="AC12" s="25"/>
      <c r="AD12" s="32"/>
      <c r="AE12" s="25"/>
      <c r="AG12" s="25"/>
      <c r="AI12" s="32"/>
    </row>
    <row r="13" spans="2:35" s="1" customFormat="1" ht="12.75">
      <c r="B13" s="89"/>
      <c r="F13" s="25"/>
      <c r="I13" s="25"/>
      <c r="N13" s="25"/>
      <c r="Q13" s="25"/>
      <c r="AA13" s="25"/>
      <c r="AB13" s="25"/>
      <c r="AC13" s="25"/>
      <c r="AD13" s="32"/>
      <c r="AE13" s="25"/>
      <c r="AG13" s="25"/>
      <c r="AI13" s="32"/>
    </row>
    <row r="14" spans="2:35" s="1" customFormat="1" ht="408.75" customHeight="1">
      <c r="B14" s="89"/>
      <c r="F14" s="25"/>
      <c r="I14" s="25"/>
      <c r="N14" s="25"/>
      <c r="Q14" s="25"/>
      <c r="AA14" s="25"/>
      <c r="AB14" s="25"/>
      <c r="AC14" s="25"/>
      <c r="AD14" s="32"/>
      <c r="AE14" s="25"/>
      <c r="AG14" s="25"/>
      <c r="AI14" s="32"/>
    </row>
    <row r="15" spans="2:35" s="1" customFormat="1" ht="64.5" customHeight="1">
      <c r="B15" s="90"/>
      <c r="C15" s="7"/>
      <c r="D15" s="8"/>
      <c r="E15" s="9"/>
      <c r="F15" s="26"/>
      <c r="G15" s="8"/>
      <c r="H15" s="9"/>
      <c r="I15" s="26"/>
      <c r="J15" s="8"/>
      <c r="K15" s="10"/>
      <c r="L15" s="7"/>
      <c r="M15" s="11"/>
      <c r="N15" s="26"/>
      <c r="O15" s="8"/>
      <c r="P15" s="9"/>
      <c r="Q15" s="26"/>
      <c r="R15" s="8"/>
      <c r="S15" s="10"/>
      <c r="T15" s="7"/>
      <c r="U15" s="7"/>
      <c r="V15" s="7"/>
      <c r="W15" s="11"/>
      <c r="X15" s="9"/>
      <c r="Y15" s="6"/>
      <c r="Z15" s="10"/>
      <c r="AA15" s="26"/>
      <c r="AB15" s="26"/>
      <c r="AC15" s="29"/>
      <c r="AD15" s="33"/>
      <c r="AE15" s="30"/>
      <c r="AF15" s="7"/>
      <c r="AG15" s="26"/>
      <c r="AH15" s="7"/>
      <c r="AI15" s="32"/>
    </row>
    <row r="16" spans="2:35" s="1" customFormat="1" ht="12.75">
      <c r="B16" s="90"/>
      <c r="C16" s="7"/>
      <c r="D16" s="8"/>
      <c r="E16" s="9"/>
      <c r="F16" s="26"/>
      <c r="G16" s="8"/>
      <c r="H16" s="9"/>
      <c r="I16" s="26"/>
      <c r="J16" s="8"/>
      <c r="K16" s="10"/>
      <c r="L16" s="7"/>
      <c r="M16" s="11"/>
      <c r="N16" s="26"/>
      <c r="O16" s="8"/>
      <c r="P16" s="9"/>
      <c r="Q16" s="26"/>
      <c r="R16" s="8"/>
      <c r="S16" s="10"/>
      <c r="T16" s="7"/>
      <c r="U16" s="7"/>
      <c r="V16" s="7"/>
      <c r="W16" s="11"/>
      <c r="X16" s="9"/>
      <c r="Y16" s="6"/>
      <c r="Z16" s="10"/>
      <c r="AA16" s="26"/>
      <c r="AB16" s="26"/>
      <c r="AC16" s="29"/>
      <c r="AD16" s="33"/>
      <c r="AE16" s="30"/>
      <c r="AF16" s="7"/>
      <c r="AG16" s="26"/>
      <c r="AH16" s="7"/>
      <c r="AI16" s="32"/>
    </row>
    <row r="17" spans="2:35" s="1" customFormat="1" ht="12.75">
      <c r="B17" s="90"/>
      <c r="C17" s="7"/>
      <c r="D17" s="8"/>
      <c r="E17" s="9"/>
      <c r="F17" s="26"/>
      <c r="G17" s="8"/>
      <c r="H17" s="9"/>
      <c r="I17" s="26"/>
      <c r="J17" s="8"/>
      <c r="K17" s="10"/>
      <c r="L17" s="7"/>
      <c r="M17" s="11"/>
      <c r="N17" s="26"/>
      <c r="O17" s="8"/>
      <c r="P17" s="9"/>
      <c r="Q17" s="26"/>
      <c r="R17" s="8"/>
      <c r="S17" s="10"/>
      <c r="T17" s="7"/>
      <c r="U17" s="7"/>
      <c r="V17" s="7"/>
      <c r="W17" s="11"/>
      <c r="X17" s="9"/>
      <c r="Y17" s="6"/>
      <c r="Z17" s="10"/>
      <c r="AA17" s="26"/>
      <c r="AB17" s="26"/>
      <c r="AC17" s="29"/>
      <c r="AD17" s="33"/>
      <c r="AE17" s="30"/>
      <c r="AF17" s="7"/>
      <c r="AG17" s="26"/>
      <c r="AH17" s="7"/>
      <c r="AI17" s="32"/>
    </row>
    <row r="18" spans="2:35" s="1" customFormat="1" ht="12.75">
      <c r="B18" s="90"/>
      <c r="C18" s="7"/>
      <c r="D18" s="8"/>
      <c r="E18" s="9"/>
      <c r="F18" s="26"/>
      <c r="G18" s="8"/>
      <c r="H18" s="9"/>
      <c r="I18" s="26"/>
      <c r="J18" s="8"/>
      <c r="K18" s="10"/>
      <c r="L18" s="7"/>
      <c r="M18" s="11"/>
      <c r="N18" s="26"/>
      <c r="O18" s="8"/>
      <c r="P18" s="9"/>
      <c r="Q18" s="26"/>
      <c r="R18" s="8"/>
      <c r="S18" s="10"/>
      <c r="T18" s="7"/>
      <c r="U18" s="7"/>
      <c r="V18" s="7"/>
      <c r="W18" s="11"/>
      <c r="X18" s="9"/>
      <c r="Y18" s="6"/>
      <c r="Z18" s="10"/>
      <c r="AA18" s="26"/>
      <c r="AB18" s="26"/>
      <c r="AC18" s="29"/>
      <c r="AD18" s="33"/>
      <c r="AE18" s="30"/>
      <c r="AF18" s="7"/>
      <c r="AG18" s="26"/>
      <c r="AH18" s="7"/>
      <c r="AI18" s="32"/>
    </row>
    <row r="19" spans="2:35" s="1" customFormat="1" ht="12.75">
      <c r="B19" s="90"/>
      <c r="C19" s="7"/>
      <c r="D19" s="8"/>
      <c r="E19" s="9"/>
      <c r="F19" s="26"/>
      <c r="G19" s="8"/>
      <c r="H19" s="9"/>
      <c r="I19" s="26"/>
      <c r="J19" s="8"/>
      <c r="K19" s="10"/>
      <c r="L19" s="7"/>
      <c r="M19" s="11"/>
      <c r="N19" s="26"/>
      <c r="O19" s="8"/>
      <c r="P19" s="9"/>
      <c r="Q19" s="26"/>
      <c r="R19" s="8"/>
      <c r="S19" s="10"/>
      <c r="T19" s="7"/>
      <c r="U19" s="7"/>
      <c r="V19" s="7"/>
      <c r="W19" s="11"/>
      <c r="X19" s="9"/>
      <c r="Y19" s="6"/>
      <c r="Z19" s="10"/>
      <c r="AA19" s="26"/>
      <c r="AB19" s="26"/>
      <c r="AC19" s="29"/>
      <c r="AD19" s="33"/>
      <c r="AE19" s="30"/>
      <c r="AF19" s="7"/>
      <c r="AG19" s="26"/>
      <c r="AH19" s="7"/>
      <c r="AI19" s="32"/>
    </row>
    <row r="20" spans="2:35" s="1" customFormat="1" ht="12.75">
      <c r="B20" s="90"/>
      <c r="C20" s="7"/>
      <c r="D20" s="8"/>
      <c r="E20" s="9"/>
      <c r="F20" s="26"/>
      <c r="G20" s="8"/>
      <c r="H20" s="9"/>
      <c r="I20" s="26"/>
      <c r="J20" s="8"/>
      <c r="K20" s="10"/>
      <c r="L20" s="7"/>
      <c r="M20" s="11"/>
      <c r="N20" s="26"/>
      <c r="O20" s="8"/>
      <c r="P20" s="9"/>
      <c r="Q20" s="26"/>
      <c r="R20" s="8"/>
      <c r="S20" s="10"/>
      <c r="T20" s="7"/>
      <c r="U20" s="7"/>
      <c r="V20" s="7"/>
      <c r="W20" s="11"/>
      <c r="X20" s="9"/>
      <c r="Y20" s="6"/>
      <c r="Z20" s="10"/>
      <c r="AA20" s="26"/>
      <c r="AB20" s="26"/>
      <c r="AC20" s="29"/>
      <c r="AD20" s="33"/>
      <c r="AE20" s="30"/>
      <c r="AF20" s="7"/>
      <c r="AG20" s="26"/>
      <c r="AH20" s="7"/>
      <c r="AI20" s="32"/>
    </row>
    <row r="21" spans="2:35" s="1" customFormat="1" ht="12.75">
      <c r="B21" s="90"/>
      <c r="C21" s="7"/>
      <c r="D21" s="8"/>
      <c r="E21" s="9"/>
      <c r="F21" s="26"/>
      <c r="G21" s="8"/>
      <c r="H21" s="9"/>
      <c r="I21" s="26"/>
      <c r="J21" s="8"/>
      <c r="K21" s="10"/>
      <c r="L21" s="7"/>
      <c r="M21" s="11"/>
      <c r="N21" s="26"/>
      <c r="O21" s="8"/>
      <c r="P21" s="9"/>
      <c r="Q21" s="26"/>
      <c r="R21" s="8"/>
      <c r="S21" s="10"/>
      <c r="T21" s="7"/>
      <c r="U21" s="7"/>
      <c r="V21" s="7"/>
      <c r="W21" s="11"/>
      <c r="X21" s="9"/>
      <c r="Y21" s="6"/>
      <c r="Z21" s="10"/>
      <c r="AA21" s="26"/>
      <c r="AB21" s="26"/>
      <c r="AC21" s="29"/>
      <c r="AD21" s="33"/>
      <c r="AE21" s="30"/>
      <c r="AF21" s="7"/>
      <c r="AG21" s="26"/>
      <c r="AH21" s="7"/>
      <c r="AI21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24"/>
  <sheetViews>
    <sheetView showGridLines="0" tabSelected="1" zoomScale="75" zoomScaleNormal="75" workbookViewId="0" topLeftCell="A2">
      <selection activeCell="AF12" sqref="AF12"/>
    </sheetView>
  </sheetViews>
  <sheetFormatPr defaultColWidth="9.140625" defaultRowHeight="12.75"/>
  <cols>
    <col min="1" max="1" width="3.57421875" style="12" customWidth="1"/>
    <col min="2" max="2" width="2.8515625" style="90" bestFit="1" customWidth="1"/>
    <col min="3" max="3" width="19.5742187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84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85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125"/>
      <c r="C3" s="126"/>
      <c r="D3" s="127"/>
      <c r="E3" s="38"/>
      <c r="F3" s="39"/>
      <c r="G3" s="40"/>
      <c r="H3" s="38"/>
      <c r="I3" s="41"/>
      <c r="J3" s="42"/>
      <c r="K3" s="38"/>
      <c r="L3" s="38"/>
      <c r="M3" s="38"/>
      <c r="N3" s="74"/>
      <c r="O3" s="75"/>
      <c r="P3" s="38"/>
      <c r="Q3" s="78"/>
      <c r="R3" s="79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26</v>
      </c>
      <c r="AJ3" s="49" t="s">
        <v>27</v>
      </c>
      <c r="AK3" s="13"/>
      <c r="AL3" s="13"/>
    </row>
    <row r="4" spans="1:38" s="2" customFormat="1" ht="27.75" customHeight="1">
      <c r="A4" s="13"/>
      <c r="B4" s="128" t="s">
        <v>0</v>
      </c>
      <c r="C4" s="129" t="s">
        <v>23</v>
      </c>
      <c r="D4" s="130" t="s">
        <v>28</v>
      </c>
      <c r="E4" s="50">
        <v>1</v>
      </c>
      <c r="F4" s="51" t="s">
        <v>21</v>
      </c>
      <c r="G4" s="52" t="s">
        <v>9</v>
      </c>
      <c r="H4" s="53">
        <v>2</v>
      </c>
      <c r="I4" s="54" t="s">
        <v>21</v>
      </c>
      <c r="J4" s="55" t="s">
        <v>9</v>
      </c>
      <c r="K4" s="53" t="s">
        <v>1</v>
      </c>
      <c r="L4" s="53" t="s">
        <v>2</v>
      </c>
      <c r="M4" s="53">
        <v>3</v>
      </c>
      <c r="N4" s="76" t="s">
        <v>21</v>
      </c>
      <c r="O4" s="77" t="s">
        <v>9</v>
      </c>
      <c r="P4" s="53">
        <v>4</v>
      </c>
      <c r="Q4" s="80" t="s">
        <v>21</v>
      </c>
      <c r="R4" s="81" t="s">
        <v>9</v>
      </c>
      <c r="S4" s="56" t="s">
        <v>3</v>
      </c>
      <c r="T4" s="56" t="s">
        <v>4</v>
      </c>
      <c r="U4" s="56" t="s">
        <v>5</v>
      </c>
      <c r="V4" s="56" t="s">
        <v>6</v>
      </c>
      <c r="W4" s="56" t="s">
        <v>7</v>
      </c>
      <c r="X4" s="56"/>
      <c r="Y4" s="57" t="s">
        <v>15</v>
      </c>
      <c r="Z4" s="57" t="s">
        <v>14</v>
      </c>
      <c r="AA4" s="58" t="s">
        <v>8</v>
      </c>
      <c r="AB4" s="58" t="s">
        <v>11</v>
      </c>
      <c r="AC4" s="58" t="s">
        <v>12</v>
      </c>
      <c r="AD4" s="59" t="s">
        <v>10</v>
      </c>
      <c r="AE4" s="58" t="s">
        <v>17</v>
      </c>
      <c r="AF4" s="57" t="s">
        <v>18</v>
      </c>
      <c r="AG4" s="60" t="s">
        <v>19</v>
      </c>
      <c r="AH4" s="57" t="s">
        <v>20</v>
      </c>
      <c r="AI4" s="59" t="s">
        <v>24</v>
      </c>
      <c r="AJ4" s="61" t="s">
        <v>25</v>
      </c>
      <c r="AK4" s="1"/>
      <c r="AL4" s="1"/>
    </row>
    <row r="5" spans="1:38" ht="13.5">
      <c r="A5" s="13"/>
      <c r="B5" s="136">
        <v>1</v>
      </c>
      <c r="C5" s="131" t="s">
        <v>41</v>
      </c>
      <c r="D5" s="132" t="s">
        <v>48</v>
      </c>
      <c r="E5" s="63">
        <v>11</v>
      </c>
      <c r="F5" s="111">
        <v>19.8</v>
      </c>
      <c r="G5" s="113">
        <v>7.57</v>
      </c>
      <c r="H5" s="65">
        <v>27</v>
      </c>
      <c r="I5" s="111">
        <v>21.2</v>
      </c>
      <c r="J5" s="113">
        <v>7.57</v>
      </c>
      <c r="K5" s="65">
        <f>MIN(F5,I5)</f>
        <v>19.8</v>
      </c>
      <c r="L5" s="65">
        <f>MIN(G5,J5)</f>
        <v>7.57</v>
      </c>
      <c r="M5" s="65">
        <v>24</v>
      </c>
      <c r="N5" s="111">
        <v>21.7</v>
      </c>
      <c r="O5" s="113">
        <v>7.74</v>
      </c>
      <c r="P5" s="65">
        <v>29</v>
      </c>
      <c r="Q5" s="64">
        <v>21</v>
      </c>
      <c r="R5" s="113">
        <v>7.37</v>
      </c>
      <c r="S5" s="66">
        <f>MIN(N5,Q5)</f>
        <v>21</v>
      </c>
      <c r="T5" s="66">
        <f>MIN(K5,S5)</f>
        <v>19.8</v>
      </c>
      <c r="U5" s="66">
        <f>MIN(O5,R5)</f>
        <v>7.37</v>
      </c>
      <c r="V5" s="66">
        <f>MAX(F5,I5)</f>
        <v>21.2</v>
      </c>
      <c r="W5" s="66">
        <f>MAX(N5,Q5)</f>
        <v>21.7</v>
      </c>
      <c r="X5" s="66"/>
      <c r="Y5" s="66">
        <f>MIN(L5,U5)</f>
        <v>7.37</v>
      </c>
      <c r="Z5" s="66">
        <f>AVERAGE(G5,J5,O5,R5)</f>
        <v>7.562500000000001</v>
      </c>
      <c r="AA5" s="67">
        <f>MAX(V5,W5)</f>
        <v>21.7</v>
      </c>
      <c r="AB5" s="67">
        <f>SUM(F5+I5+N5+Q5)-T5</f>
        <v>63.900000000000006</v>
      </c>
      <c r="AC5" s="67">
        <f>SUM(F5,I5,N5,Q5)</f>
        <v>83.7</v>
      </c>
      <c r="AD5" s="108">
        <v>1</v>
      </c>
      <c r="AE5" s="69">
        <v>22.9</v>
      </c>
      <c r="AF5" s="70">
        <v>7.45</v>
      </c>
      <c r="AG5" s="115">
        <f>MAX(AA5,AE5)</f>
        <v>22.9</v>
      </c>
      <c r="AH5" s="116">
        <f>MIN(Y5,AF5)</f>
        <v>7.37</v>
      </c>
      <c r="AI5" s="72">
        <v>112</v>
      </c>
      <c r="AJ5" s="114">
        <f>SUM(3600/AH5*AI5/5280)</f>
        <v>10.361416060194893</v>
      </c>
      <c r="AK5" s="1"/>
      <c r="AL5" s="1"/>
    </row>
    <row r="6" spans="1:38" ht="13.5">
      <c r="A6" s="13"/>
      <c r="B6" s="105">
        <v>2</v>
      </c>
      <c r="C6" s="123" t="s">
        <v>29</v>
      </c>
      <c r="D6" s="133" t="s">
        <v>48</v>
      </c>
      <c r="E6" s="63"/>
      <c r="F6" s="64">
        <v>15.6</v>
      </c>
      <c r="G6" s="65" t="s">
        <v>49</v>
      </c>
      <c r="H6" s="65">
        <v>27</v>
      </c>
      <c r="I6" s="64">
        <v>18.4</v>
      </c>
      <c r="J6" s="65">
        <v>7.77</v>
      </c>
      <c r="K6" s="65">
        <f>MIN(F6,I6)</f>
        <v>15.6</v>
      </c>
      <c r="L6" s="65">
        <f>MIN(G6,J6)</f>
        <v>7.77</v>
      </c>
      <c r="M6" s="65">
        <v>24</v>
      </c>
      <c r="N6" s="64">
        <v>17.4</v>
      </c>
      <c r="O6" s="65">
        <v>8.03</v>
      </c>
      <c r="P6" s="65">
        <v>29</v>
      </c>
      <c r="Q6" s="64">
        <v>19.7</v>
      </c>
      <c r="R6" s="65">
        <v>7.84</v>
      </c>
      <c r="S6" s="66">
        <f>MIN(N6,Q6)</f>
        <v>17.4</v>
      </c>
      <c r="T6" s="66">
        <f>MIN(K6,S6)</f>
        <v>15.6</v>
      </c>
      <c r="U6" s="66">
        <f>MIN(O6,R6)</f>
        <v>7.84</v>
      </c>
      <c r="V6" s="66">
        <f>MAX(F6,I6)</f>
        <v>18.4</v>
      </c>
      <c r="W6" s="66">
        <f>MAX(N6,Q6)</f>
        <v>19.7</v>
      </c>
      <c r="X6" s="66"/>
      <c r="Y6" s="66">
        <f>MIN(L6,U6)</f>
        <v>7.77</v>
      </c>
      <c r="Z6" s="66">
        <f>AVERAGE(G6,J6,O6,R6)</f>
        <v>7.88</v>
      </c>
      <c r="AA6" s="118">
        <f>MAX(V6,W6)</f>
        <v>19.7</v>
      </c>
      <c r="AB6" s="67">
        <f>SUM(F6+I6+N6+Q6)-T6</f>
        <v>55.49999999999999</v>
      </c>
      <c r="AC6" s="67">
        <f>SUM(F6,I6,N6,Q6)</f>
        <v>71.1</v>
      </c>
      <c r="AD6" s="68">
        <v>5</v>
      </c>
      <c r="AE6" s="69">
        <v>20.9</v>
      </c>
      <c r="AF6" s="70">
        <v>7.67</v>
      </c>
      <c r="AG6" s="71">
        <f>MAX(AA6,AE6)</f>
        <v>20.9</v>
      </c>
      <c r="AH6" s="66">
        <f>MIN(Y6,AF6)</f>
        <v>7.67</v>
      </c>
      <c r="AI6" s="72">
        <v>112</v>
      </c>
      <c r="AJ6" s="73">
        <f>SUM(3600/AH6*AI6/5280)</f>
        <v>9.956145549365887</v>
      </c>
      <c r="AK6" s="1"/>
      <c r="AL6" s="1"/>
    </row>
    <row r="7" spans="1:38" s="5" customFormat="1" ht="14.25" thickBot="1">
      <c r="A7" s="13"/>
      <c r="B7" s="105">
        <v>3</v>
      </c>
      <c r="C7" s="123" t="s">
        <v>32</v>
      </c>
      <c r="D7" s="133" t="s">
        <v>48</v>
      </c>
      <c r="E7" s="63"/>
      <c r="F7" s="64">
        <v>18.3</v>
      </c>
      <c r="G7" s="65">
        <v>8.33</v>
      </c>
      <c r="H7" s="65">
        <v>27</v>
      </c>
      <c r="I7" s="64">
        <v>19.4</v>
      </c>
      <c r="J7" s="65">
        <v>8.22</v>
      </c>
      <c r="K7" s="65">
        <f>MIN(F7,I7)</f>
        <v>18.3</v>
      </c>
      <c r="L7" s="65">
        <f>MIN(G7,J7)</f>
        <v>8.22</v>
      </c>
      <c r="M7" s="65">
        <v>24</v>
      </c>
      <c r="N7" s="64">
        <v>19</v>
      </c>
      <c r="O7" s="65">
        <v>8.4</v>
      </c>
      <c r="P7" s="65">
        <v>29</v>
      </c>
      <c r="Q7" s="111">
        <v>21.7</v>
      </c>
      <c r="R7" s="65">
        <v>7.73</v>
      </c>
      <c r="S7" s="66">
        <f>MIN(N7,Q7)</f>
        <v>19</v>
      </c>
      <c r="T7" s="66">
        <f>MIN(K7,S7)</f>
        <v>18.3</v>
      </c>
      <c r="U7" s="66">
        <f>MIN(O7,R7)</f>
        <v>7.73</v>
      </c>
      <c r="V7" s="66">
        <f>MAX(F7,I7)</f>
        <v>19.4</v>
      </c>
      <c r="W7" s="66">
        <f>MAX(N7,Q7)</f>
        <v>21.7</v>
      </c>
      <c r="X7" s="66"/>
      <c r="Y7" s="66">
        <f>MIN(L7,U7)</f>
        <v>7.73</v>
      </c>
      <c r="Z7" s="66">
        <f>AVERAGE(G7,J7,O7,R7)</f>
        <v>8.170000000000002</v>
      </c>
      <c r="AA7" s="118">
        <f>MAX(V7,W7)</f>
        <v>21.7</v>
      </c>
      <c r="AB7" s="67">
        <f>SUM(F7+I7+N7+Q7)-T7</f>
        <v>60.10000000000001</v>
      </c>
      <c r="AC7" s="67">
        <f>SUM(F7,I7,N7,Q7)</f>
        <v>78.4</v>
      </c>
      <c r="AD7" s="68">
        <v>2</v>
      </c>
      <c r="AE7" s="69">
        <v>20.5</v>
      </c>
      <c r="AF7" s="70">
        <v>7.9</v>
      </c>
      <c r="AG7" s="71">
        <f>MAX(AA7,AE7)</f>
        <v>21.7</v>
      </c>
      <c r="AH7" s="66">
        <f>MIN(Y7,AF7)</f>
        <v>7.73</v>
      </c>
      <c r="AI7" s="72">
        <v>112</v>
      </c>
      <c r="AJ7" s="73">
        <f>SUM(3600/AH7*AI7/5280)</f>
        <v>9.878866282488532</v>
      </c>
      <c r="AK7" s="1"/>
      <c r="AL7" s="1"/>
    </row>
    <row r="8" spans="1:38" s="3" customFormat="1" ht="13.5">
      <c r="A8" s="13"/>
      <c r="B8" s="105">
        <v>4</v>
      </c>
      <c r="C8" s="123" t="s">
        <v>33</v>
      </c>
      <c r="D8" s="133" t="s">
        <v>48</v>
      </c>
      <c r="E8" s="63">
        <v>15</v>
      </c>
      <c r="F8" s="64">
        <v>18.4</v>
      </c>
      <c r="G8" s="65">
        <v>8.43</v>
      </c>
      <c r="H8" s="65">
        <v>27</v>
      </c>
      <c r="I8" s="64">
        <v>17.5</v>
      </c>
      <c r="J8" s="65">
        <v>8.76</v>
      </c>
      <c r="K8" s="65">
        <f>MIN(F8,I8)</f>
        <v>17.5</v>
      </c>
      <c r="L8" s="65">
        <f>MIN(G8,J8)</f>
        <v>8.43</v>
      </c>
      <c r="M8" s="65">
        <v>24</v>
      </c>
      <c r="N8" s="64">
        <v>21.1</v>
      </c>
      <c r="O8" s="65" t="s">
        <v>49</v>
      </c>
      <c r="P8" s="65">
        <v>29</v>
      </c>
      <c r="Q8" s="64">
        <v>19.3</v>
      </c>
      <c r="R8" s="65">
        <v>8.18</v>
      </c>
      <c r="S8" s="66">
        <f>MIN(N8,Q8)</f>
        <v>19.3</v>
      </c>
      <c r="T8" s="66">
        <f>MIN(K8,S8)</f>
        <v>17.5</v>
      </c>
      <c r="U8" s="66">
        <f>MIN(O8,R8)</f>
        <v>8.18</v>
      </c>
      <c r="V8" s="66">
        <f>MAX(F8,I8)</f>
        <v>18.4</v>
      </c>
      <c r="W8" s="66">
        <f>MAX(N8,Q8)</f>
        <v>21.1</v>
      </c>
      <c r="X8" s="66"/>
      <c r="Y8" s="66">
        <f>MIN(L8,U8)</f>
        <v>8.18</v>
      </c>
      <c r="Z8" s="66">
        <f>AVERAGE(G8,J8,O8,R8)</f>
        <v>8.456666666666665</v>
      </c>
      <c r="AA8" s="67">
        <f>MAX(V8,W8)</f>
        <v>21.1</v>
      </c>
      <c r="AB8" s="67">
        <f>SUM(F8+I8+N8+Q8)-T8</f>
        <v>58.8</v>
      </c>
      <c r="AC8" s="67">
        <f>SUM(F8,I8,N8,Q8)</f>
        <v>76.3</v>
      </c>
      <c r="AD8" s="68">
        <v>3</v>
      </c>
      <c r="AE8" s="69">
        <v>13.3</v>
      </c>
      <c r="AF8" s="70">
        <v>8.52</v>
      </c>
      <c r="AG8" s="71">
        <f>MAX(AA8,AE8)</f>
        <v>21.1</v>
      </c>
      <c r="AH8" s="66">
        <f>MIN(Y8,AF8)</f>
        <v>8.18</v>
      </c>
      <c r="AI8" s="72">
        <v>112</v>
      </c>
      <c r="AJ8" s="73">
        <f>SUM(3600/AH8*AI8/5280)</f>
        <v>9.335407868415203</v>
      </c>
      <c r="AK8" s="1"/>
      <c r="AL8" s="1"/>
    </row>
    <row r="9" spans="1:38" ht="13.5">
      <c r="A9" s="13"/>
      <c r="B9" s="105">
        <v>5</v>
      </c>
      <c r="C9" s="123" t="s">
        <v>35</v>
      </c>
      <c r="D9" s="133" t="s">
        <v>48</v>
      </c>
      <c r="E9" s="63">
        <v>14</v>
      </c>
      <c r="F9" s="64">
        <v>16.6</v>
      </c>
      <c r="G9" s="65">
        <v>8.58</v>
      </c>
      <c r="H9" s="65">
        <v>27</v>
      </c>
      <c r="I9" s="64">
        <v>20.3</v>
      </c>
      <c r="J9" s="65">
        <v>8.29</v>
      </c>
      <c r="K9" s="65">
        <f>MIN(F9,I9)</f>
        <v>16.6</v>
      </c>
      <c r="L9" s="65">
        <f>MIN(G9,J9)</f>
        <v>8.29</v>
      </c>
      <c r="M9" s="65">
        <v>24</v>
      </c>
      <c r="N9" s="64">
        <v>19</v>
      </c>
      <c r="O9" s="65">
        <v>7.82</v>
      </c>
      <c r="P9" s="65">
        <v>29</v>
      </c>
      <c r="Q9" s="64">
        <v>19.4</v>
      </c>
      <c r="R9" s="65">
        <v>8.27</v>
      </c>
      <c r="S9" s="66">
        <f>MIN(N9,Q9)</f>
        <v>19</v>
      </c>
      <c r="T9" s="66">
        <f>MIN(K9,S9)</f>
        <v>16.6</v>
      </c>
      <c r="U9" s="66">
        <f>MIN(O9,R9)</f>
        <v>7.82</v>
      </c>
      <c r="V9" s="66">
        <f>MAX(F9,I9)</f>
        <v>20.3</v>
      </c>
      <c r="W9" s="66">
        <f>MAX(N9,Q9)</f>
        <v>19.4</v>
      </c>
      <c r="X9" s="66"/>
      <c r="Y9" s="66">
        <f>MIN(L9,U9)</f>
        <v>7.82</v>
      </c>
      <c r="Z9" s="66">
        <f>AVERAGE(G9,J9,O9,R9)</f>
        <v>8.239999999999998</v>
      </c>
      <c r="AA9" s="137">
        <f>MAX(V9,W9)</f>
        <v>20.3</v>
      </c>
      <c r="AB9" s="67">
        <f>SUM(F9+I9+N9+Q9)-T9</f>
        <v>58.70000000000001</v>
      </c>
      <c r="AC9" s="67">
        <f>SUM(F9,I9,N9,Q9)</f>
        <v>75.30000000000001</v>
      </c>
      <c r="AD9" s="68">
        <v>4</v>
      </c>
      <c r="AE9" s="69">
        <v>20.2</v>
      </c>
      <c r="AF9" s="70">
        <v>7.97</v>
      </c>
      <c r="AG9" s="71">
        <f>MAX(AA9,AE9)</f>
        <v>20.3</v>
      </c>
      <c r="AH9" s="66">
        <f>MIN(Y9,AF9)</f>
        <v>7.82</v>
      </c>
      <c r="AI9" s="72">
        <v>112</v>
      </c>
      <c r="AJ9" s="73">
        <f>SUM(3600/AH9*AI9/5280)</f>
        <v>9.765170890490584</v>
      </c>
      <c r="AK9" s="1"/>
      <c r="AL9" s="1"/>
    </row>
    <row r="10" spans="1:38" ht="13.5">
      <c r="A10" s="13"/>
      <c r="B10" s="104">
        <v>6</v>
      </c>
      <c r="C10" s="123" t="s">
        <v>39</v>
      </c>
      <c r="D10" s="134" t="s">
        <v>48</v>
      </c>
      <c r="E10" s="63">
        <v>12</v>
      </c>
      <c r="F10" s="64">
        <v>14.9</v>
      </c>
      <c r="G10" s="65">
        <v>8.38</v>
      </c>
      <c r="H10" s="65">
        <v>27</v>
      </c>
      <c r="I10" s="64">
        <v>14.8</v>
      </c>
      <c r="J10" s="65">
        <v>8.76</v>
      </c>
      <c r="K10" s="65">
        <f>MIN(F10,I10)</f>
        <v>14.8</v>
      </c>
      <c r="L10" s="65">
        <f>MIN(G10,J10)</f>
        <v>8.38</v>
      </c>
      <c r="M10" s="65">
        <v>24</v>
      </c>
      <c r="N10" s="64">
        <v>17</v>
      </c>
      <c r="O10" s="65">
        <v>8.43</v>
      </c>
      <c r="P10" s="65">
        <v>29</v>
      </c>
      <c r="Q10" s="64">
        <v>12.4</v>
      </c>
      <c r="R10" s="65">
        <v>9.14</v>
      </c>
      <c r="S10" s="66">
        <f>MIN(N10,Q10)</f>
        <v>12.4</v>
      </c>
      <c r="T10" s="66">
        <f>MIN(K10,S10)</f>
        <v>12.4</v>
      </c>
      <c r="U10" s="66">
        <f>MIN(O10,R10)</f>
        <v>8.43</v>
      </c>
      <c r="V10" s="66">
        <f>MAX(F10,I10)</f>
        <v>14.9</v>
      </c>
      <c r="W10" s="66">
        <f>MAX(N10,Q10)</f>
        <v>17</v>
      </c>
      <c r="X10" s="66"/>
      <c r="Y10" s="66">
        <f>MIN(L10,U10)</f>
        <v>8.38</v>
      </c>
      <c r="Z10" s="66">
        <f>AVERAGE(G10,J10,O10,R10)</f>
        <v>8.6775</v>
      </c>
      <c r="AA10" s="67">
        <f>MAX(V10,W10)</f>
        <v>17</v>
      </c>
      <c r="AB10" s="67">
        <f>SUM(F10+I10+N10+Q10)-T10</f>
        <v>46.7</v>
      </c>
      <c r="AC10" s="67">
        <f>SUM(F10,I10,N10,Q10)</f>
        <v>59.1</v>
      </c>
      <c r="AD10" s="68">
        <v>7</v>
      </c>
      <c r="AE10" s="69">
        <v>16.9</v>
      </c>
      <c r="AF10" s="70">
        <v>8.39</v>
      </c>
      <c r="AG10" s="71">
        <f>MAX(AA10,AE10)</f>
        <v>17</v>
      </c>
      <c r="AH10" s="66">
        <f>MIN(Y10,AF10)</f>
        <v>8.38</v>
      </c>
      <c r="AI10" s="72">
        <v>112</v>
      </c>
      <c r="AJ10" s="73">
        <f>SUM(3600/AH10*AI10/5280)</f>
        <v>9.112605771316987</v>
      </c>
      <c r="AK10" s="1"/>
      <c r="AL10" s="1"/>
    </row>
    <row r="11" spans="1:38" s="5" customFormat="1" ht="14.25" thickBot="1">
      <c r="A11" s="13"/>
      <c r="B11" s="106">
        <v>7</v>
      </c>
      <c r="C11" s="124" t="s">
        <v>31</v>
      </c>
      <c r="D11" s="135" t="s">
        <v>48</v>
      </c>
      <c r="E11" s="93">
        <v>18</v>
      </c>
      <c r="F11" s="94">
        <v>14.6</v>
      </c>
      <c r="G11" s="95">
        <v>8.75</v>
      </c>
      <c r="H11" s="95">
        <v>27</v>
      </c>
      <c r="I11" s="94">
        <v>19.7</v>
      </c>
      <c r="J11" s="95">
        <v>7.88</v>
      </c>
      <c r="K11" s="95">
        <f>MIN(F11,I11)</f>
        <v>14.6</v>
      </c>
      <c r="L11" s="95">
        <f>MIN(G11,J11)</f>
        <v>7.88</v>
      </c>
      <c r="M11" s="95">
        <v>24</v>
      </c>
      <c r="N11" s="94">
        <v>15</v>
      </c>
      <c r="O11" s="95">
        <v>7.97</v>
      </c>
      <c r="P11" s="95">
        <v>29</v>
      </c>
      <c r="Q11" s="94">
        <v>10</v>
      </c>
      <c r="R11" s="95" t="s">
        <v>49</v>
      </c>
      <c r="S11" s="96">
        <f>MIN(N11,Q11)</f>
        <v>10</v>
      </c>
      <c r="T11" s="96">
        <f>MIN(K11,S11)</f>
        <v>10</v>
      </c>
      <c r="U11" s="96">
        <f>MIN(O11,R11)</f>
        <v>7.97</v>
      </c>
      <c r="V11" s="96">
        <f>MAX(F11,I11)</f>
        <v>19.7</v>
      </c>
      <c r="W11" s="96">
        <f>MAX(N11,Q11)</f>
        <v>15</v>
      </c>
      <c r="X11" s="96"/>
      <c r="Y11" s="96">
        <f>MIN(L11,U11)</f>
        <v>7.88</v>
      </c>
      <c r="Z11" s="96">
        <f>AVERAGE(G11,J11,O11,R11)</f>
        <v>8.2</v>
      </c>
      <c r="AA11" s="138">
        <f>MAX(V11,W11)</f>
        <v>19.7</v>
      </c>
      <c r="AB11" s="97">
        <f>SUM(F11+I11+N11+Q11)-T11</f>
        <v>49.3</v>
      </c>
      <c r="AC11" s="97">
        <f>SUM(F11,I11,N11,Q11)</f>
        <v>59.3</v>
      </c>
      <c r="AD11" s="98">
        <v>6</v>
      </c>
      <c r="AE11" s="99">
        <v>14</v>
      </c>
      <c r="AF11" s="100">
        <v>7.86</v>
      </c>
      <c r="AG11" s="101">
        <f>MAX(AA11,AE11)</f>
        <v>19.7</v>
      </c>
      <c r="AH11" s="96">
        <f>MIN(Y11,AF11)</f>
        <v>7.86</v>
      </c>
      <c r="AI11" s="72">
        <v>112</v>
      </c>
      <c r="AJ11" s="103">
        <f>SUM(3600/AH11*AI11/5280)</f>
        <v>9.715475364330326</v>
      </c>
      <c r="AK11" s="1"/>
      <c r="AL11" s="1"/>
    </row>
    <row r="12" spans="2:35" s="1" customFormat="1" ht="369.75" customHeight="1" thickTop="1">
      <c r="B12" s="89"/>
      <c r="F12" s="25"/>
      <c r="I12" s="25"/>
      <c r="N12" s="25"/>
      <c r="Q12" s="25"/>
      <c r="AA12" s="25"/>
      <c r="AB12" s="25"/>
      <c r="AC12" s="25"/>
      <c r="AD12" s="32"/>
      <c r="AE12" s="25"/>
      <c r="AG12" s="25"/>
      <c r="AI12" s="32"/>
    </row>
    <row r="13" spans="2:35" s="1" customFormat="1" ht="12.75" hidden="1">
      <c r="B13" s="89"/>
      <c r="F13" s="25"/>
      <c r="I13" s="25"/>
      <c r="N13" s="25"/>
      <c r="Q13" s="25"/>
      <c r="AA13" s="25"/>
      <c r="AB13" s="25"/>
      <c r="AC13" s="25"/>
      <c r="AD13" s="32"/>
      <c r="AE13" s="25"/>
      <c r="AG13" s="25"/>
      <c r="AI13" s="32"/>
    </row>
    <row r="14" spans="2:35" s="1" customFormat="1" ht="12.75">
      <c r="B14" s="89"/>
      <c r="F14" s="25"/>
      <c r="I14" s="25"/>
      <c r="N14" s="25"/>
      <c r="Q14" s="25"/>
      <c r="AA14" s="25"/>
      <c r="AB14" s="25"/>
      <c r="AC14" s="25"/>
      <c r="AD14" s="32"/>
      <c r="AE14" s="25"/>
      <c r="AG14" s="25"/>
      <c r="AI14" s="32"/>
    </row>
    <row r="15" spans="2:35" s="1" customFormat="1" ht="12.75">
      <c r="B15" s="89"/>
      <c r="F15" s="25"/>
      <c r="I15" s="25"/>
      <c r="N15" s="25"/>
      <c r="Q15" s="25"/>
      <c r="AA15" s="25"/>
      <c r="AB15" s="25"/>
      <c r="AC15" s="25"/>
      <c r="AD15" s="32"/>
      <c r="AE15" s="25"/>
      <c r="AG15" s="25"/>
      <c r="AI15" s="32"/>
    </row>
    <row r="16" spans="2:35" s="1" customFormat="1" ht="12.75">
      <c r="B16" s="89"/>
      <c r="F16" s="25"/>
      <c r="I16" s="25"/>
      <c r="N16" s="25"/>
      <c r="Q16" s="25"/>
      <c r="AA16" s="25"/>
      <c r="AB16" s="25"/>
      <c r="AC16" s="25"/>
      <c r="AD16" s="32"/>
      <c r="AE16" s="25"/>
      <c r="AG16" s="25"/>
      <c r="AI16" s="32"/>
    </row>
    <row r="17" spans="2:35" s="1" customFormat="1" ht="342" customHeight="1">
      <c r="B17" s="89"/>
      <c r="F17" s="25"/>
      <c r="I17" s="25"/>
      <c r="N17" s="25"/>
      <c r="Q17" s="25"/>
      <c r="AA17" s="25"/>
      <c r="AB17" s="25"/>
      <c r="AC17" s="25"/>
      <c r="AD17" s="32"/>
      <c r="AE17" s="25"/>
      <c r="AG17" s="25"/>
      <c r="AI17" s="32"/>
    </row>
    <row r="18" spans="2:35" s="1" customFormat="1" ht="12.75">
      <c r="B18" s="90"/>
      <c r="C18" s="7"/>
      <c r="D18" s="8"/>
      <c r="E18" s="9"/>
      <c r="F18" s="26"/>
      <c r="G18" s="8"/>
      <c r="H18" s="9"/>
      <c r="I18" s="26"/>
      <c r="J18" s="8"/>
      <c r="K18" s="10"/>
      <c r="L18" s="7"/>
      <c r="M18" s="11"/>
      <c r="N18" s="26"/>
      <c r="O18" s="8"/>
      <c r="P18" s="9"/>
      <c r="Q18" s="26"/>
      <c r="R18" s="8"/>
      <c r="S18" s="10"/>
      <c r="T18" s="7"/>
      <c r="U18" s="7"/>
      <c r="V18" s="7"/>
      <c r="W18" s="11"/>
      <c r="X18" s="9"/>
      <c r="Y18" s="6"/>
      <c r="Z18" s="10"/>
      <c r="AA18" s="26"/>
      <c r="AB18" s="26"/>
      <c r="AC18" s="29"/>
      <c r="AD18" s="33"/>
      <c r="AE18" s="30"/>
      <c r="AF18" s="7"/>
      <c r="AG18" s="26"/>
      <c r="AH18" s="7"/>
      <c r="AI18" s="32"/>
    </row>
    <row r="19" spans="2:35" s="1" customFormat="1" ht="12.75">
      <c r="B19" s="90"/>
      <c r="C19" s="7"/>
      <c r="D19" s="8"/>
      <c r="E19" s="9"/>
      <c r="F19" s="26"/>
      <c r="G19" s="8"/>
      <c r="H19" s="9"/>
      <c r="I19" s="26"/>
      <c r="J19" s="8"/>
      <c r="K19" s="10"/>
      <c r="L19" s="7"/>
      <c r="M19" s="11"/>
      <c r="N19" s="26"/>
      <c r="O19" s="8"/>
      <c r="P19" s="9"/>
      <c r="Q19" s="26"/>
      <c r="R19" s="8"/>
      <c r="S19" s="10"/>
      <c r="T19" s="7"/>
      <c r="U19" s="7"/>
      <c r="V19" s="7"/>
      <c r="W19" s="11"/>
      <c r="X19" s="9"/>
      <c r="Y19" s="6"/>
      <c r="Z19" s="10"/>
      <c r="AA19" s="26"/>
      <c r="AB19" s="26"/>
      <c r="AC19" s="29"/>
      <c r="AD19" s="33"/>
      <c r="AE19" s="30"/>
      <c r="AF19" s="7"/>
      <c r="AG19" s="26"/>
      <c r="AH19" s="7"/>
      <c r="AI19" s="32"/>
    </row>
    <row r="20" spans="2:35" s="1" customFormat="1" ht="12.75">
      <c r="B20" s="90"/>
      <c r="C20" s="7"/>
      <c r="D20" s="8"/>
      <c r="E20" s="9"/>
      <c r="F20" s="26"/>
      <c r="G20" s="8"/>
      <c r="H20" s="9"/>
      <c r="I20" s="26"/>
      <c r="J20" s="8"/>
      <c r="K20" s="10"/>
      <c r="L20" s="7"/>
      <c r="M20" s="11"/>
      <c r="N20" s="26"/>
      <c r="O20" s="8"/>
      <c r="P20" s="9"/>
      <c r="Q20" s="26"/>
      <c r="R20" s="8"/>
      <c r="S20" s="10"/>
      <c r="T20" s="7"/>
      <c r="U20" s="7"/>
      <c r="V20" s="7"/>
      <c r="W20" s="11"/>
      <c r="X20" s="9"/>
      <c r="Y20" s="6"/>
      <c r="Z20" s="10"/>
      <c r="AA20" s="26"/>
      <c r="AB20" s="26"/>
      <c r="AC20" s="29"/>
      <c r="AD20" s="33"/>
      <c r="AE20" s="30"/>
      <c r="AF20" s="7"/>
      <c r="AG20" s="26"/>
      <c r="AH20" s="7"/>
      <c r="AI20" s="32"/>
    </row>
    <row r="21" spans="2:35" s="1" customFormat="1" ht="12.75">
      <c r="B21" s="90"/>
      <c r="C21" s="7"/>
      <c r="D21" s="8"/>
      <c r="E21" s="9"/>
      <c r="F21" s="26"/>
      <c r="G21" s="8"/>
      <c r="H21" s="9"/>
      <c r="I21" s="26"/>
      <c r="J21" s="8"/>
      <c r="K21" s="10"/>
      <c r="L21" s="7"/>
      <c r="M21" s="11"/>
      <c r="N21" s="26"/>
      <c r="O21" s="8"/>
      <c r="P21" s="9"/>
      <c r="Q21" s="26"/>
      <c r="R21" s="8"/>
      <c r="S21" s="10"/>
      <c r="T21" s="7"/>
      <c r="U21" s="7"/>
      <c r="V21" s="7"/>
      <c r="W21" s="11"/>
      <c r="X21" s="9"/>
      <c r="Y21" s="6"/>
      <c r="Z21" s="10"/>
      <c r="AA21" s="26"/>
      <c r="AB21" s="26"/>
      <c r="AC21" s="29"/>
      <c r="AD21" s="33"/>
      <c r="AE21" s="30"/>
      <c r="AF21" s="7"/>
      <c r="AG21" s="26"/>
      <c r="AH21" s="7"/>
      <c r="AI21" s="32"/>
    </row>
    <row r="22" spans="2:35" s="1" customFormat="1" ht="12.75">
      <c r="B22" s="90"/>
      <c r="C22" s="7"/>
      <c r="D22" s="8"/>
      <c r="E22" s="9"/>
      <c r="F22" s="26"/>
      <c r="G22" s="8"/>
      <c r="H22" s="9"/>
      <c r="I22" s="26"/>
      <c r="J22" s="8"/>
      <c r="K22" s="10"/>
      <c r="L22" s="7"/>
      <c r="M22" s="11"/>
      <c r="N22" s="26"/>
      <c r="O22" s="8"/>
      <c r="P22" s="9"/>
      <c r="Q22" s="26"/>
      <c r="R22" s="8"/>
      <c r="S22" s="10"/>
      <c r="T22" s="7"/>
      <c r="U22" s="7"/>
      <c r="V22" s="7"/>
      <c r="W22" s="11"/>
      <c r="X22" s="9"/>
      <c r="Y22" s="6"/>
      <c r="Z22" s="10"/>
      <c r="AA22" s="26"/>
      <c r="AB22" s="26"/>
      <c r="AC22" s="29"/>
      <c r="AD22" s="33"/>
      <c r="AE22" s="30"/>
      <c r="AF22" s="7"/>
      <c r="AG22" s="26"/>
      <c r="AH22" s="7"/>
      <c r="AI22" s="32"/>
    </row>
    <row r="23" spans="2:35" s="1" customFormat="1" ht="12.75">
      <c r="B23" s="90"/>
      <c r="C23" s="7"/>
      <c r="D23" s="8"/>
      <c r="E23" s="9"/>
      <c r="F23" s="26"/>
      <c r="G23" s="8"/>
      <c r="H23" s="9"/>
      <c r="I23" s="26"/>
      <c r="J23" s="8"/>
      <c r="K23" s="10"/>
      <c r="L23" s="7"/>
      <c r="M23" s="11"/>
      <c r="N23" s="26"/>
      <c r="O23" s="8"/>
      <c r="P23" s="9"/>
      <c r="Q23" s="26"/>
      <c r="R23" s="8"/>
      <c r="S23" s="10"/>
      <c r="T23" s="7"/>
      <c r="U23" s="7"/>
      <c r="V23" s="7"/>
      <c r="W23" s="11"/>
      <c r="X23" s="9"/>
      <c r="Y23" s="6"/>
      <c r="Z23" s="10"/>
      <c r="AA23" s="26"/>
      <c r="AB23" s="26"/>
      <c r="AC23" s="29"/>
      <c r="AD23" s="33"/>
      <c r="AE23" s="30"/>
      <c r="AF23" s="7"/>
      <c r="AG23" s="26"/>
      <c r="AH23" s="7"/>
      <c r="AI23" s="32"/>
    </row>
    <row r="24" spans="2:35" s="1" customFormat="1" ht="12.75">
      <c r="B24" s="90"/>
      <c r="C24" s="7"/>
      <c r="D24" s="8"/>
      <c r="E24" s="9"/>
      <c r="F24" s="26"/>
      <c r="G24" s="8"/>
      <c r="H24" s="9"/>
      <c r="I24" s="26"/>
      <c r="J24" s="8"/>
      <c r="K24" s="10"/>
      <c r="L24" s="7"/>
      <c r="M24" s="11"/>
      <c r="N24" s="26"/>
      <c r="O24" s="8"/>
      <c r="P24" s="9"/>
      <c r="Q24" s="26"/>
      <c r="R24" s="8"/>
      <c r="S24" s="10"/>
      <c r="T24" s="7"/>
      <c r="U24" s="7"/>
      <c r="V24" s="7"/>
      <c r="W24" s="11"/>
      <c r="X24" s="9"/>
      <c r="Y24" s="6"/>
      <c r="Z24" s="10"/>
      <c r="AA24" s="26"/>
      <c r="AB24" s="26"/>
      <c r="AC24" s="29"/>
      <c r="AD24" s="33"/>
      <c r="AE24" s="30"/>
      <c r="AF24" s="7"/>
      <c r="AG24" s="26"/>
      <c r="AH24" s="7"/>
      <c r="AI24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2008-04-13T18:57:29Z</dcterms:modified>
  <cp:category/>
  <cp:version/>
  <cp:contentType/>
  <cp:contentStatus/>
</cp:coreProperties>
</file>