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90" windowWidth="9375" windowHeight="4965" tabRatio="949"/>
  </bookViews>
  <sheets>
    <sheet name="17-18" sheetId="18" r:id="rId1"/>
  </sheets>
  <calcPr calcId="145621"/>
</workbook>
</file>

<file path=xl/calcChain.xml><?xml version="1.0" encoding="utf-8"?>
<calcChain xmlns="http://schemas.openxmlformats.org/spreadsheetml/2006/main">
  <c r="AQ29" i="18" l="1"/>
  <c r="AO15" i="18"/>
  <c r="AQ15" i="18"/>
  <c r="W29" i="18"/>
  <c r="AP29" i="18"/>
  <c r="V29" i="18"/>
  <c r="AO29" i="18"/>
  <c r="S29" i="18"/>
  <c r="R29" i="18"/>
  <c r="Q29" i="18"/>
  <c r="W28" i="18"/>
  <c r="AP28" i="18"/>
  <c r="V28" i="18"/>
  <c r="AO28" i="18"/>
  <c r="AQ28" i="18"/>
  <c r="S28" i="18"/>
  <c r="R28" i="18"/>
  <c r="Q28" i="18"/>
  <c r="W27" i="18"/>
  <c r="AP27" i="18"/>
  <c r="V27" i="18"/>
  <c r="AO27" i="18"/>
  <c r="AQ27" i="18"/>
  <c r="S27" i="18"/>
  <c r="R27" i="18"/>
  <c r="Q27" i="18"/>
  <c r="W26" i="18"/>
  <c r="AP26" i="18"/>
  <c r="V26" i="18"/>
  <c r="AO26" i="18"/>
  <c r="AQ26" i="18"/>
  <c r="S26" i="18"/>
  <c r="R26" i="18"/>
  <c r="Q26" i="18"/>
  <c r="W25" i="18"/>
  <c r="AP25" i="18"/>
  <c r="V25" i="18"/>
  <c r="AO25" i="18"/>
  <c r="AQ25" i="18"/>
  <c r="S25" i="18"/>
  <c r="R25" i="18"/>
  <c r="Q25" i="18"/>
  <c r="AL5" i="18"/>
  <c r="AD7" i="18"/>
  <c r="AB9" i="18"/>
  <c r="AJ17" i="18"/>
  <c r="AD22" i="18"/>
  <c r="AF22" i="18"/>
  <c r="V13" i="18"/>
  <c r="AO13" i="18"/>
  <c r="AQ13" i="18"/>
  <c r="V11" i="18"/>
  <c r="AO11" i="18"/>
  <c r="AQ11" i="18"/>
  <c r="V14" i="18"/>
  <c r="AO14" i="18"/>
  <c r="AQ14" i="18"/>
  <c r="V19" i="18"/>
  <c r="AO19" i="18"/>
  <c r="AQ19" i="18"/>
  <c r="V9" i="18"/>
  <c r="AO9" i="18"/>
  <c r="AQ9" i="18"/>
  <c r="V8" i="18"/>
  <c r="AO8" i="18"/>
  <c r="AQ8" i="18"/>
  <c r="V5" i="18"/>
  <c r="AO5" i="18"/>
  <c r="AQ5" i="18"/>
  <c r="V23" i="18"/>
  <c r="AO23" i="18"/>
  <c r="AQ23" i="18"/>
  <c r="V10" i="18"/>
  <c r="AO10" i="18"/>
  <c r="AQ10" i="18"/>
  <c r="V6" i="18"/>
  <c r="AO6" i="18"/>
  <c r="AQ6" i="18"/>
  <c r="V12" i="18"/>
  <c r="AO12" i="18"/>
  <c r="AQ12" i="18"/>
  <c r="V7" i="18"/>
  <c r="AO7" i="18"/>
  <c r="AQ7" i="18"/>
  <c r="V21" i="18"/>
  <c r="AO21" i="18"/>
  <c r="AQ21" i="18"/>
  <c r="V17" i="18"/>
  <c r="AO17" i="18"/>
  <c r="AQ17" i="18"/>
  <c r="V18" i="18"/>
  <c r="AO18" i="18"/>
  <c r="AQ18" i="18"/>
  <c r="R10" i="18"/>
  <c r="S13" i="18"/>
  <c r="S11" i="18"/>
  <c r="S14" i="18"/>
  <c r="Q9" i="18"/>
  <c r="R9" i="18"/>
  <c r="T9" i="18"/>
  <c r="W9" i="18"/>
  <c r="AP9" i="18"/>
  <c r="S9" i="18"/>
  <c r="W23" i="18"/>
  <c r="AP23" i="18"/>
  <c r="S23" i="18"/>
  <c r="R23" i="18"/>
  <c r="W10" i="18"/>
  <c r="AP10" i="18"/>
  <c r="Q10" i="18"/>
  <c r="W6" i="18"/>
  <c r="AP6" i="18"/>
  <c r="R12" i="18"/>
  <c r="S12" i="18"/>
  <c r="W12" i="18"/>
  <c r="AP12" i="18"/>
  <c r="S7" i="18"/>
  <c r="Q17" i="18"/>
  <c r="W17" i="18"/>
  <c r="AP17" i="18"/>
  <c r="S17" i="18"/>
  <c r="S18" i="18"/>
  <c r="R21" i="18"/>
  <c r="S21" i="18"/>
  <c r="W21" i="18"/>
  <c r="AP21" i="18"/>
  <c r="Q21" i="18"/>
  <c r="R17" i="18"/>
  <c r="R13" i="18"/>
  <c r="W13" i="18"/>
  <c r="AP13" i="18"/>
  <c r="Q13" i="18"/>
  <c r="T13" i="18"/>
  <c r="Q11" i="18"/>
  <c r="R11" i="18"/>
  <c r="W11" i="18"/>
  <c r="AP11" i="18"/>
  <c r="Q15" i="18"/>
  <c r="W15" i="18"/>
  <c r="AP15" i="18"/>
  <c r="S15" i="18"/>
  <c r="R15" i="18"/>
  <c r="W14" i="18"/>
  <c r="AP14" i="18"/>
  <c r="Q14" i="18"/>
  <c r="R14" i="18"/>
  <c r="T14" i="18"/>
  <c r="Q19" i="18"/>
  <c r="R19" i="18"/>
  <c r="T19" i="18"/>
  <c r="S19" i="18"/>
  <c r="W19" i="18"/>
  <c r="AP19" i="18"/>
  <c r="Q8" i="18"/>
  <c r="W8" i="18"/>
  <c r="AP8" i="18"/>
  <c r="S8" i="18"/>
  <c r="R8" i="18"/>
  <c r="T8" i="18"/>
  <c r="R5" i="18"/>
  <c r="S5" i="18"/>
  <c r="Q5" i="18"/>
  <c r="T5" i="18"/>
  <c r="W5" i="18"/>
  <c r="AP5" i="18"/>
  <c r="Q12" i="18"/>
  <c r="T12" i="18"/>
  <c r="Q7" i="18"/>
  <c r="T7" i="18"/>
  <c r="W7" i="18"/>
  <c r="AP7" i="18"/>
  <c r="R7" i="18"/>
  <c r="W18" i="18"/>
  <c r="AP18" i="18"/>
  <c r="Q18" i="18"/>
  <c r="T18" i="18"/>
  <c r="R18" i="18"/>
  <c r="T17" i="18"/>
  <c r="T11" i="18"/>
  <c r="S6" i="18"/>
  <c r="S10" i="18"/>
  <c r="Q23" i="18"/>
  <c r="T23" i="18"/>
  <c r="V22" i="18"/>
  <c r="AO22" i="18"/>
  <c r="AQ22" i="18"/>
  <c r="T10" i="18"/>
  <c r="Q6" i="18"/>
  <c r="R6" i="18"/>
  <c r="W22" i="18"/>
  <c r="AP22" i="18"/>
  <c r="Q22" i="18"/>
  <c r="R22" i="18"/>
  <c r="S22" i="18"/>
  <c r="T21" i="18"/>
  <c r="T26" i="18"/>
  <c r="T28" i="18"/>
  <c r="T6" i="18"/>
  <c r="T22" i="18"/>
  <c r="T15" i="18"/>
  <c r="T25" i="18"/>
  <c r="T27" i="18"/>
  <c r="T29" i="18"/>
</calcChain>
</file>

<file path=xl/sharedStrings.xml><?xml version="1.0" encoding="utf-8"?>
<sst xmlns="http://schemas.openxmlformats.org/spreadsheetml/2006/main" count="157" uniqueCount="83">
  <si>
    <t>Pl</t>
  </si>
  <si>
    <t>Best
heat</t>
  </si>
  <si>
    <t>time</t>
  </si>
  <si>
    <t>LAPS</t>
  </si>
  <si>
    <t>LAPTIME</t>
  </si>
  <si>
    <t>laps</t>
  </si>
  <si>
    <t>Driver</t>
  </si>
  <si>
    <t>SCORES</t>
  </si>
  <si>
    <t>Total</t>
  </si>
  <si>
    <t>FINAL</t>
  </si>
  <si>
    <t>TIME</t>
  </si>
  <si>
    <t>best heat</t>
  </si>
  <si>
    <t>drop</t>
  </si>
  <si>
    <t>best</t>
  </si>
  <si>
    <t>heat 1</t>
  </si>
  <si>
    <t>heat 2</t>
  </si>
  <si>
    <t>heat 3</t>
  </si>
  <si>
    <t>heat 4</t>
  </si>
  <si>
    <t>heat 5</t>
  </si>
  <si>
    <t>heat 6</t>
  </si>
  <si>
    <t>heat 7</t>
  </si>
  <si>
    <t>heat 8</t>
  </si>
  <si>
    <t>heat 9</t>
  </si>
  <si>
    <t>heat 10</t>
  </si>
  <si>
    <t>heat 11</t>
  </si>
  <si>
    <t>heat 12</t>
  </si>
  <si>
    <t>class/chassis</t>
  </si>
  <si>
    <t>Lane</t>
  </si>
  <si>
    <t>A-Z</t>
  </si>
  <si>
    <t>best 5</t>
  </si>
  <si>
    <t>heat 13</t>
  </si>
  <si>
    <t>heat 14</t>
  </si>
  <si>
    <t>heat 15</t>
  </si>
  <si>
    <t>heat 17</t>
  </si>
  <si>
    <t>heat 16</t>
  </si>
  <si>
    <t>TO</t>
  </si>
  <si>
    <t>RED</t>
  </si>
  <si>
    <t>BLUE</t>
  </si>
  <si>
    <t>YELL</t>
  </si>
  <si>
    <t xml:space="preserve">TO </t>
  </si>
  <si>
    <t>WHITE</t>
  </si>
  <si>
    <t>GREEN</t>
  </si>
  <si>
    <t>BLACK</t>
  </si>
  <si>
    <t>W</t>
  </si>
  <si>
    <t>GRID</t>
  </si>
  <si>
    <t>Q</t>
  </si>
  <si>
    <t>n/a</t>
  </si>
  <si>
    <t>no time</t>
  </si>
  <si>
    <t>Craig Homewood</t>
  </si>
  <si>
    <t>Nascar</t>
  </si>
  <si>
    <t>CW</t>
  </si>
  <si>
    <t>LMP1</t>
  </si>
  <si>
    <t>Pro-Modified</t>
  </si>
  <si>
    <t>Andrew Rose</t>
  </si>
  <si>
    <t>Dave Hannington</t>
  </si>
  <si>
    <t>Paul Whorton</t>
  </si>
  <si>
    <t>John Molloy</t>
  </si>
  <si>
    <t>Mike Dadson</t>
  </si>
  <si>
    <t>Callum Davidson</t>
  </si>
  <si>
    <t>Jim Sanders</t>
  </si>
  <si>
    <t>Dave Peters</t>
  </si>
  <si>
    <t>Carol Norris</t>
  </si>
  <si>
    <t>Callum Norris</t>
  </si>
  <si>
    <t>Keith Harman</t>
  </si>
  <si>
    <t>Lee taylor</t>
  </si>
  <si>
    <t>Gareth Winslade</t>
  </si>
  <si>
    <t>Andy Whorton</t>
  </si>
  <si>
    <t>Darren McHarg</t>
  </si>
  <si>
    <t>Deane Walpole</t>
  </si>
  <si>
    <t>Andy Player</t>
  </si>
  <si>
    <t>Clive Harland</t>
  </si>
  <si>
    <t>Marc Townsend</t>
  </si>
  <si>
    <t>Paul Homewood</t>
  </si>
  <si>
    <t>Rob Lees</t>
  </si>
  <si>
    <t>white</t>
  </si>
  <si>
    <t>lane</t>
  </si>
  <si>
    <t>A</t>
  </si>
  <si>
    <t>B</t>
  </si>
  <si>
    <t>w</t>
  </si>
  <si>
    <t>AV speed</t>
  </si>
  <si>
    <t>IPS</t>
  </si>
  <si>
    <t>BEST</t>
  </si>
  <si>
    <t>MOST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</si>
</sst>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2" x14ac:knownFonts="1">
    <font>
      <sz val="10"/>
      <name val="Arial"/>
    </font>
    <font>
      <sz val="10"/>
      <color indexed="8"/>
      <name val="Arial"/>
    </font>
    <font>
      <sz val="8"/>
      <name val="Arial"/>
    </font>
    <font>
      <sz val="9"/>
      <color indexed="8"/>
      <name val="Arial"/>
      <family val="2"/>
    </font>
    <font>
      <sz val="10"/>
      <name val="Arial"/>
      <family val="2"/>
    </font>
    <font>
      <sz val="7.5"/>
      <name val="Arial"/>
      <family val="2"/>
    </font>
    <font>
      <sz val="7.5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7.5"/>
      <name val="Arial Unicode MS"/>
      <family val="2"/>
    </font>
    <font>
      <sz val="9"/>
      <name val="Arial Unicode MS"/>
      <family val="2"/>
    </font>
    <font>
      <sz val="7.5"/>
      <name val="Arial Unicode MS"/>
      <family val="2"/>
    </font>
    <font>
      <sz val="9"/>
      <color indexed="8"/>
      <name val="Arial Unicode MS"/>
      <family val="2"/>
    </font>
    <font>
      <b/>
      <sz val="9"/>
      <color indexed="9"/>
      <name val="Arial Unicode MS"/>
      <family val="2"/>
    </font>
    <font>
      <b/>
      <sz val="9"/>
      <name val="Arial Unicode MS"/>
      <family val="2"/>
    </font>
    <font>
      <b/>
      <sz val="9"/>
      <color indexed="8"/>
      <name val="Arial Unicode MS"/>
      <family val="2"/>
    </font>
    <font>
      <sz val="11"/>
      <color indexed="8"/>
      <name val="Arial Unicode MS"/>
      <family val="2"/>
    </font>
    <font>
      <sz val="11"/>
      <name val="Arial Unicode MS"/>
      <family val="2"/>
    </font>
    <font>
      <b/>
      <sz val="7"/>
      <color indexed="9"/>
      <name val="Arial Unicode MS"/>
      <family val="2"/>
    </font>
    <font>
      <b/>
      <sz val="7"/>
      <name val="Arial Unicode MS"/>
      <family val="2"/>
    </font>
    <font>
      <sz val="7"/>
      <name val="Arial Unicode MS"/>
      <family val="2"/>
    </font>
    <font>
      <sz val="7"/>
      <color indexed="8"/>
      <name val="Arial Unicode MS"/>
      <family val="2"/>
    </font>
    <font>
      <sz val="8"/>
      <color indexed="8"/>
      <name val="Arial Unicode MS"/>
      <family val="2"/>
    </font>
    <font>
      <b/>
      <sz val="11"/>
      <color indexed="10"/>
      <name val="Arial Unicode MS"/>
      <family val="2"/>
    </font>
    <font>
      <sz val="10"/>
      <color indexed="8"/>
      <name val="Arial Unicode MS"/>
      <family val="2"/>
    </font>
    <font>
      <sz val="10"/>
      <name val="Arial Unicode MS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11"/>
      <color rgb="FFFF0000"/>
      <name val="Arial Unicode MS"/>
      <family val="2"/>
    </font>
    <font>
      <sz val="11"/>
      <color theme="1"/>
      <name val="Arial Unicode MS"/>
      <family val="2"/>
    </font>
    <font>
      <b/>
      <sz val="11"/>
      <color theme="7" tint="-0.249977111117893"/>
      <name val="Arial Unicode MS"/>
      <family val="2"/>
    </font>
    <font>
      <b/>
      <sz val="10"/>
      <color rgb="FFFF000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8"/>
        <bgColor indexed="8"/>
      </patternFill>
    </fill>
    <fill>
      <patternFill patternType="solid">
        <fgColor indexed="17"/>
        <bgColor indexed="8"/>
      </patternFill>
    </fill>
    <fill>
      <patternFill patternType="solid">
        <fgColor indexed="10"/>
        <bgColor indexed="8"/>
      </patternFill>
    </fill>
    <fill>
      <patternFill patternType="solid">
        <fgColor indexed="13"/>
        <bgColor indexed="8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50"/>
        <bgColor indexed="8"/>
      </patternFill>
    </fill>
    <fill>
      <patternFill patternType="solid">
        <fgColor rgb="FF0070C0"/>
        <bgColor indexed="64"/>
      </patternFill>
    </fill>
    <fill>
      <patternFill patternType="solid">
        <fgColor rgb="FF0070C0"/>
        <bgColor indexed="8"/>
      </patternFill>
    </fill>
    <fill>
      <patternFill patternType="solid">
        <fgColor rgb="FFFF0000"/>
        <bgColor indexed="8"/>
      </patternFill>
    </fill>
    <fill>
      <patternFill patternType="solid">
        <fgColor rgb="FFFFFF00"/>
        <bgColor indexed="8"/>
      </patternFill>
    </fill>
    <fill>
      <patternFill patternType="solid">
        <fgColor theme="1"/>
        <bgColor indexed="8"/>
      </patternFill>
    </fill>
    <fill>
      <patternFill patternType="solid">
        <fgColor theme="0" tint="-0.14999847407452621"/>
        <bgColor indexed="8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slantDashDot">
        <color theme="6" tint="-0.499984740745262"/>
      </left>
      <right style="thin">
        <color theme="3" tint="0.59996337778862885"/>
      </right>
      <top style="slantDashDot">
        <color theme="6" tint="-0.499984740745262"/>
      </top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0.59996337778862885"/>
      </right>
      <top style="slantDashDot">
        <color theme="6" tint="-0.499984740745262"/>
      </top>
      <bottom style="thin">
        <color theme="3" tint="0.59996337778862885"/>
      </bottom>
      <diagonal/>
    </border>
    <border>
      <left style="slantDashDot">
        <color theme="6" tint="-0.499984740745262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slantDashDot">
        <color theme="6" tint="-0.499984740745262"/>
      </left>
      <right style="thin">
        <color theme="3" tint="0.59996337778862885"/>
      </right>
      <top style="thin">
        <color theme="3" tint="0.59996337778862885"/>
      </top>
      <bottom style="slantDashDot">
        <color theme="6" tint="-0.499984740745262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slantDashDot">
        <color theme="6" tint="-0.499984740745262"/>
      </bottom>
      <diagonal/>
    </border>
    <border>
      <left style="thin">
        <color theme="3" tint="0.59996337778862885"/>
      </left>
      <right style="slantDashDot">
        <color theme="6" tint="-0.499984740745262"/>
      </right>
      <top style="slantDashDot">
        <color theme="6" tint="-0.499984740745262"/>
      </top>
      <bottom style="thin">
        <color theme="3" tint="0.59996337778862885"/>
      </bottom>
      <diagonal/>
    </border>
    <border>
      <left style="thin">
        <color theme="3" tint="0.59996337778862885"/>
      </left>
      <right style="slantDashDot">
        <color theme="6" tint="-0.499984740745262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 style="slantDashDot">
        <color theme="6" tint="-0.499984740745262"/>
      </right>
      <top style="thin">
        <color theme="3" tint="0.59996337778862885"/>
      </top>
      <bottom style="slantDashDot">
        <color theme="6" tint="-0.499984740745262"/>
      </bottom>
      <diagonal/>
    </border>
  </borders>
  <cellStyleXfs count="1">
    <xf numFmtId="0" fontId="0" fillId="2" borderId="0"/>
  </cellStyleXfs>
  <cellXfs count="150">
    <xf numFmtId="0" fontId="0" fillId="2" borderId="0" xfId="0"/>
    <xf numFmtId="0" fontId="0" fillId="2" borderId="0" xfId="0" applyFill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3" borderId="5" xfId="0" applyFill="1" applyBorder="1"/>
    <xf numFmtId="0" fontId="0" fillId="3" borderId="3" xfId="0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0" fontId="0" fillId="2" borderId="9" xfId="0" applyFill="1" applyBorder="1"/>
    <xf numFmtId="0" fontId="0" fillId="2" borderId="0" xfId="0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12" xfId="0" applyFill="1" applyBorder="1"/>
    <xf numFmtId="0" fontId="0" fillId="3" borderId="0" xfId="0" applyFill="1" applyBorder="1"/>
    <xf numFmtId="0" fontId="0" fillId="3" borderId="13" xfId="0" applyFill="1" applyBorder="1"/>
    <xf numFmtId="0" fontId="0" fillId="2" borderId="14" xfId="0" applyFill="1" applyBorder="1"/>
    <xf numFmtId="0" fontId="0" fillId="2" borderId="0" xfId="0" applyBorder="1"/>
    <xf numFmtId="0" fontId="1" fillId="3" borderId="0" xfId="0" applyFont="1" applyFill="1" applyBorder="1" applyAlignment="1" applyProtection="1">
      <alignment horizontal="center"/>
      <protection locked="0"/>
    </xf>
    <xf numFmtId="0" fontId="1" fillId="3" borderId="0" xfId="0" applyFont="1" applyFill="1" applyBorder="1" applyAlignment="1" applyProtection="1">
      <protection locked="0"/>
    </xf>
    <xf numFmtId="0" fontId="6" fillId="3" borderId="0" xfId="0" applyFont="1" applyFill="1" applyBorder="1" applyAlignment="1" applyProtection="1">
      <alignment horizontal="center"/>
      <protection locked="0"/>
    </xf>
    <xf numFmtId="0" fontId="3" fillId="3" borderId="0" xfId="0" applyFont="1" applyFill="1" applyBorder="1" applyAlignment="1" applyProtection="1">
      <protection locked="0"/>
    </xf>
    <xf numFmtId="2" fontId="7" fillId="3" borderId="0" xfId="0" applyNumberFormat="1" applyFont="1" applyFill="1" applyBorder="1" applyAlignment="1" applyProtection="1">
      <alignment horizontal="center"/>
      <protection locked="0"/>
    </xf>
    <xf numFmtId="2" fontId="7" fillId="3" borderId="0" xfId="0" applyNumberFormat="1" applyFont="1" applyFill="1" applyBorder="1" applyAlignment="1"/>
    <xf numFmtId="164" fontId="8" fillId="2" borderId="0" xfId="0" applyNumberFormat="1" applyFont="1" applyFill="1" applyBorder="1" applyAlignment="1">
      <alignment horizontal="center"/>
    </xf>
    <xf numFmtId="0" fontId="5" fillId="3" borderId="0" xfId="0" applyFont="1" applyFill="1" applyBorder="1" applyAlignment="1" applyProtection="1">
      <alignment horizontal="center"/>
      <protection locked="0"/>
    </xf>
    <xf numFmtId="0" fontId="0" fillId="2" borderId="15" xfId="0" applyFill="1" applyBorder="1"/>
    <xf numFmtId="0" fontId="0" fillId="2" borderId="7" xfId="0" applyFill="1" applyBorder="1"/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5" xfId="0" applyBorder="1"/>
    <xf numFmtId="0" fontId="0" fillId="2" borderId="3" xfId="0" applyBorder="1"/>
    <xf numFmtId="0" fontId="0" fillId="2" borderId="6" xfId="0" applyBorder="1"/>
    <xf numFmtId="0" fontId="0" fillId="2" borderId="19" xfId="0" applyFill="1" applyBorder="1"/>
    <xf numFmtId="0" fontId="0" fillId="2" borderId="20" xfId="0" applyFill="1" applyBorder="1"/>
    <xf numFmtId="0" fontId="0" fillId="2" borderId="21" xfId="0" applyFill="1" applyBorder="1"/>
    <xf numFmtId="0" fontId="0" fillId="2" borderId="22" xfId="0" applyFill="1" applyBorder="1"/>
    <xf numFmtId="0" fontId="0" fillId="2" borderId="23" xfId="0" applyFill="1" applyBorder="1"/>
    <xf numFmtId="0" fontId="0" fillId="2" borderId="9" xfId="0" applyBorder="1"/>
    <xf numFmtId="0" fontId="0" fillId="2" borderId="24" xfId="0" applyFill="1" applyBorder="1"/>
    <xf numFmtId="0" fontId="0" fillId="2" borderId="25" xfId="0" applyFill="1" applyBorder="1"/>
    <xf numFmtId="0" fontId="0" fillId="2" borderId="8" xfId="0" applyFill="1" applyBorder="1"/>
    <xf numFmtId="0" fontId="0" fillId="2" borderId="8" xfId="0" applyBorder="1"/>
    <xf numFmtId="164" fontId="0" fillId="2" borderId="0" xfId="0" applyNumberFormat="1" applyFill="1" applyBorder="1"/>
    <xf numFmtId="0" fontId="9" fillId="3" borderId="26" xfId="0" applyFont="1" applyFill="1" applyBorder="1"/>
    <xf numFmtId="0" fontId="10" fillId="3" borderId="27" xfId="0" applyFont="1" applyFill="1" applyBorder="1" applyAlignment="1">
      <alignment horizontal="center"/>
    </xf>
    <xf numFmtId="0" fontId="18" fillId="4" borderId="27" xfId="0" applyFont="1" applyFill="1" applyBorder="1" applyAlignment="1">
      <alignment horizontal="right"/>
    </xf>
    <xf numFmtId="0" fontId="18" fillId="4" borderId="27" xfId="0" applyFont="1" applyFill="1" applyBorder="1"/>
    <xf numFmtId="0" fontId="18" fillId="11" borderId="27" xfId="0" applyFont="1" applyFill="1" applyBorder="1" applyAlignment="1">
      <alignment horizontal="right"/>
    </xf>
    <xf numFmtId="0" fontId="18" fillId="11" borderId="27" xfId="0" applyFont="1" applyFill="1" applyBorder="1"/>
    <xf numFmtId="0" fontId="19" fillId="6" borderId="27" xfId="0" applyFont="1" applyFill="1" applyBorder="1" applyAlignment="1">
      <alignment horizontal="right"/>
    </xf>
    <xf numFmtId="0" fontId="19" fillId="6" borderId="27" xfId="0" applyFont="1" applyFill="1" applyBorder="1"/>
    <xf numFmtId="0" fontId="19" fillId="7" borderId="27" xfId="0" applyFont="1" applyFill="1" applyBorder="1" applyAlignment="1">
      <alignment horizontal="right"/>
    </xf>
    <xf numFmtId="0" fontId="19" fillId="7" borderId="27" xfId="0" applyFont="1" applyFill="1" applyBorder="1"/>
    <xf numFmtId="0" fontId="18" fillId="12" borderId="27" xfId="0" applyFont="1" applyFill="1" applyBorder="1" applyAlignment="1">
      <alignment horizontal="right"/>
    </xf>
    <xf numFmtId="0" fontId="18" fillId="12" borderId="27" xfId="0" applyFont="1" applyFill="1" applyBorder="1"/>
    <xf numFmtId="0" fontId="19" fillId="2" borderId="27" xfId="0" applyFont="1" applyFill="1" applyBorder="1" applyAlignment="1">
      <alignment horizontal="right"/>
    </xf>
    <xf numFmtId="0" fontId="19" fillId="2" borderId="27" xfId="0" applyFont="1" applyFill="1" applyBorder="1"/>
    <xf numFmtId="0" fontId="11" fillId="3" borderId="27" xfId="0" applyFont="1" applyFill="1" applyBorder="1" applyAlignment="1">
      <alignment horizontal="center"/>
    </xf>
    <xf numFmtId="0" fontId="11" fillId="0" borderId="27" xfId="0" applyFont="1" applyFill="1" applyBorder="1" applyAlignment="1">
      <alignment horizontal="center"/>
    </xf>
    <xf numFmtId="0" fontId="20" fillId="3" borderId="27" xfId="0" applyFont="1" applyFill="1" applyBorder="1" applyAlignment="1">
      <alignment horizontal="center"/>
    </xf>
    <xf numFmtId="0" fontId="18" fillId="5" borderId="27" xfId="0" applyFont="1" applyFill="1" applyBorder="1" applyAlignment="1">
      <alignment horizontal="right"/>
    </xf>
    <xf numFmtId="0" fontId="18" fillId="5" borderId="27" xfId="0" applyFont="1" applyFill="1" applyBorder="1"/>
    <xf numFmtId="0" fontId="18" fillId="8" borderId="27" xfId="0" applyFont="1" applyFill="1" applyBorder="1" applyAlignment="1">
      <alignment horizontal="right"/>
    </xf>
    <xf numFmtId="0" fontId="18" fillId="8" borderId="27" xfId="0" applyFont="1" applyFill="1" applyBorder="1"/>
    <xf numFmtId="0" fontId="4" fillId="0" borderId="27" xfId="0" applyFont="1" applyFill="1" applyBorder="1" applyAlignment="1">
      <alignment horizontal="center"/>
    </xf>
    <xf numFmtId="0" fontId="12" fillId="3" borderId="28" xfId="0" applyFont="1" applyFill="1" applyBorder="1" applyAlignment="1">
      <alignment horizontal="left"/>
    </xf>
    <xf numFmtId="0" fontId="10" fillId="3" borderId="29" xfId="0" applyFont="1" applyFill="1" applyBorder="1" applyAlignment="1">
      <alignment horizontal="center"/>
    </xf>
    <xf numFmtId="0" fontId="12" fillId="3" borderId="29" xfId="0" applyFont="1" applyFill="1" applyBorder="1" applyAlignment="1">
      <alignment horizontal="center"/>
    </xf>
    <xf numFmtId="0" fontId="13" fillId="4" borderId="29" xfId="0" applyFont="1" applyFill="1" applyBorder="1" applyAlignment="1">
      <alignment horizontal="center"/>
    </xf>
    <xf numFmtId="0" fontId="13" fillId="11" borderId="29" xfId="0" applyFont="1" applyFill="1" applyBorder="1" applyAlignment="1">
      <alignment horizontal="center"/>
    </xf>
    <xf numFmtId="0" fontId="14" fillId="6" borderId="29" xfId="0" applyFont="1" applyFill="1" applyBorder="1" applyAlignment="1">
      <alignment horizontal="center"/>
    </xf>
    <xf numFmtId="0" fontId="15" fillId="7" borderId="29" xfId="0" applyFont="1" applyFill="1" applyBorder="1" applyAlignment="1">
      <alignment horizontal="center"/>
    </xf>
    <xf numFmtId="0" fontId="13" fillId="13" borderId="29" xfId="0" applyFont="1" applyFill="1" applyBorder="1" applyAlignment="1">
      <alignment horizontal="center"/>
    </xf>
    <xf numFmtId="0" fontId="14" fillId="2" borderId="29" xfId="0" applyFont="1" applyFill="1" applyBorder="1" applyAlignment="1">
      <alignment horizontal="center"/>
    </xf>
    <xf numFmtId="0" fontId="12" fillId="3" borderId="29" xfId="0" applyFont="1" applyFill="1" applyBorder="1" applyAlignment="1">
      <alignment horizontal="center" wrapText="1"/>
    </xf>
    <xf numFmtId="0" fontId="21" fillId="3" borderId="29" xfId="0" applyFont="1" applyFill="1" applyBorder="1" applyAlignment="1">
      <alignment horizontal="center" wrapText="1"/>
    </xf>
    <xf numFmtId="0" fontId="22" fillId="3" borderId="29" xfId="0" applyFont="1" applyFill="1" applyBorder="1" applyAlignment="1">
      <alignment horizontal="center" wrapText="1"/>
    </xf>
    <xf numFmtId="0" fontId="28" fillId="3" borderId="28" xfId="0" applyFont="1" applyFill="1" applyBorder="1" applyAlignment="1" applyProtection="1">
      <alignment horizontal="center" vertical="center"/>
      <protection locked="0"/>
    </xf>
    <xf numFmtId="0" fontId="29" fillId="3" borderId="29" xfId="0" applyFont="1" applyFill="1" applyBorder="1" applyAlignment="1" applyProtection="1">
      <alignment horizontal="left" vertical="center"/>
      <protection locked="0"/>
    </xf>
    <xf numFmtId="0" fontId="17" fillId="3" borderId="29" xfId="0" applyFont="1" applyFill="1" applyBorder="1" applyAlignment="1" applyProtection="1">
      <alignment horizontal="left" vertical="center"/>
      <protection locked="0"/>
    </xf>
    <xf numFmtId="2" fontId="16" fillId="3" borderId="29" xfId="0" applyNumberFormat="1" applyFont="1" applyFill="1" applyBorder="1" applyAlignment="1" applyProtection="1">
      <alignment horizontal="center" vertical="center"/>
      <protection locked="0"/>
    </xf>
    <xf numFmtId="164" fontId="16" fillId="3" borderId="29" xfId="0" applyNumberFormat="1" applyFont="1" applyFill="1" applyBorder="1" applyAlignment="1" applyProtection="1">
      <alignment horizontal="center" vertical="center"/>
      <protection locked="0"/>
    </xf>
    <xf numFmtId="164" fontId="30" fillId="3" borderId="29" xfId="0" applyNumberFormat="1" applyFont="1" applyFill="1" applyBorder="1" applyAlignment="1" applyProtection="1">
      <alignment horizontal="center" vertical="center"/>
      <protection locked="0"/>
    </xf>
    <xf numFmtId="2" fontId="28" fillId="3" borderId="29" xfId="0" applyNumberFormat="1" applyFont="1" applyFill="1" applyBorder="1" applyAlignment="1" applyProtection="1">
      <alignment horizontal="center" vertical="center"/>
      <protection locked="0"/>
    </xf>
    <xf numFmtId="164" fontId="16" fillId="3" borderId="29" xfId="0" applyNumberFormat="1" applyFont="1" applyFill="1" applyBorder="1" applyAlignment="1">
      <alignment horizontal="center" vertical="center"/>
    </xf>
    <xf numFmtId="2" fontId="16" fillId="3" borderId="29" xfId="0" applyNumberFormat="1" applyFont="1" applyFill="1" applyBorder="1" applyAlignment="1">
      <alignment horizontal="center" vertical="center"/>
    </xf>
    <xf numFmtId="0" fontId="28" fillId="3" borderId="29" xfId="0" applyNumberFormat="1" applyFont="1" applyFill="1" applyBorder="1" applyAlignment="1">
      <alignment horizontal="center" vertical="center"/>
    </xf>
    <xf numFmtId="164" fontId="28" fillId="3" borderId="29" xfId="0" applyNumberFormat="1" applyFont="1" applyFill="1" applyBorder="1" applyAlignment="1">
      <alignment horizontal="center" vertical="center"/>
    </xf>
    <xf numFmtId="2" fontId="28" fillId="3" borderId="29" xfId="0" applyNumberFormat="1" applyFont="1" applyFill="1" applyBorder="1" applyAlignment="1">
      <alignment horizontal="center" vertical="center"/>
    </xf>
    <xf numFmtId="2" fontId="16" fillId="13" borderId="29" xfId="0" applyNumberFormat="1" applyFont="1" applyFill="1" applyBorder="1" applyAlignment="1">
      <alignment horizontal="center" vertical="center"/>
    </xf>
    <xf numFmtId="164" fontId="4" fillId="2" borderId="29" xfId="0" applyNumberFormat="1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17" fillId="3" borderId="28" xfId="0" applyFont="1" applyFill="1" applyBorder="1" applyAlignment="1" applyProtection="1">
      <alignment horizontal="center" vertical="center"/>
      <protection locked="0"/>
    </xf>
    <xf numFmtId="0" fontId="16" fillId="3" borderId="29" xfId="0" applyNumberFormat="1" applyFont="1" applyFill="1" applyBorder="1" applyAlignment="1">
      <alignment horizontal="center" vertical="center"/>
    </xf>
    <xf numFmtId="2" fontId="16" fillId="14" borderId="29" xfId="0" applyNumberFormat="1" applyFont="1" applyFill="1" applyBorder="1" applyAlignment="1">
      <alignment horizontal="center" vertical="center"/>
    </xf>
    <xf numFmtId="2" fontId="16" fillId="15" borderId="29" xfId="0" applyNumberFormat="1" applyFont="1" applyFill="1" applyBorder="1" applyAlignment="1">
      <alignment horizontal="center" vertical="center"/>
    </xf>
    <xf numFmtId="2" fontId="16" fillId="11" borderId="29" xfId="0" applyNumberFormat="1" applyFont="1" applyFill="1" applyBorder="1" applyAlignment="1">
      <alignment horizontal="center" vertical="center"/>
    </xf>
    <xf numFmtId="2" fontId="16" fillId="16" borderId="29" xfId="0" applyNumberFormat="1" applyFont="1" applyFill="1" applyBorder="1" applyAlignment="1">
      <alignment horizontal="center" vertical="center"/>
    </xf>
    <xf numFmtId="0" fontId="16" fillId="3" borderId="28" xfId="0" applyFont="1" applyFill="1" applyBorder="1" applyAlignment="1" applyProtection="1">
      <alignment horizontal="center" vertical="center"/>
      <protection locked="0"/>
    </xf>
    <xf numFmtId="0" fontId="16" fillId="3" borderId="29" xfId="0" applyFont="1" applyFill="1" applyBorder="1" applyAlignment="1" applyProtection="1">
      <alignment horizontal="left" vertical="center"/>
      <protection locked="0"/>
    </xf>
    <xf numFmtId="0" fontId="16" fillId="3" borderId="29" xfId="0" applyFont="1" applyFill="1" applyBorder="1" applyAlignment="1" applyProtection="1">
      <alignment horizontal="center" vertical="center"/>
      <protection locked="0"/>
    </xf>
    <xf numFmtId="2" fontId="16" fillId="0" borderId="29" xfId="0" applyNumberFormat="1" applyFont="1" applyFill="1" applyBorder="1" applyAlignment="1">
      <alignment horizontal="center" vertical="center"/>
    </xf>
    <xf numFmtId="164" fontId="29" fillId="3" borderId="29" xfId="0" applyNumberFormat="1" applyFont="1" applyFill="1" applyBorder="1" applyAlignment="1">
      <alignment horizontal="center" vertical="center"/>
    </xf>
    <xf numFmtId="2" fontId="29" fillId="3" borderId="29" xfId="0" applyNumberFormat="1" applyFont="1" applyFill="1" applyBorder="1" applyAlignment="1">
      <alignment horizontal="center" vertical="center"/>
    </xf>
    <xf numFmtId="2" fontId="16" fillId="12" borderId="29" xfId="0" applyNumberFormat="1" applyFont="1" applyFill="1" applyBorder="1" applyAlignment="1">
      <alignment horizontal="center" vertical="center"/>
    </xf>
    <xf numFmtId="0" fontId="23" fillId="3" borderId="28" xfId="0" applyFont="1" applyFill="1" applyBorder="1" applyAlignment="1" applyProtection="1">
      <alignment horizontal="center" vertical="center"/>
      <protection locked="0"/>
    </xf>
    <xf numFmtId="0" fontId="24" fillId="3" borderId="29" xfId="0" applyFont="1" applyFill="1" applyBorder="1" applyAlignment="1" applyProtection="1">
      <alignment horizontal="left" vertical="center"/>
      <protection locked="0"/>
    </xf>
    <xf numFmtId="2" fontId="28" fillId="17" borderId="29" xfId="0" applyNumberFormat="1" applyFont="1" applyFill="1" applyBorder="1" applyAlignment="1" applyProtection="1">
      <alignment horizontal="center" vertical="center"/>
      <protection locked="0"/>
    </xf>
    <xf numFmtId="2" fontId="30" fillId="17" borderId="29" xfId="0" applyNumberFormat="1" applyFont="1" applyFill="1" applyBorder="1" applyAlignment="1" applyProtection="1">
      <alignment horizontal="center" vertical="center"/>
      <protection locked="0"/>
    </xf>
    <xf numFmtId="164" fontId="28" fillId="17" borderId="29" xfId="0" applyNumberFormat="1" applyFont="1" applyFill="1" applyBorder="1" applyAlignment="1">
      <alignment horizontal="center" vertical="center"/>
    </xf>
    <xf numFmtId="2" fontId="28" fillId="17" borderId="29" xfId="0" applyNumberFormat="1" applyFont="1" applyFill="1" applyBorder="1" applyAlignment="1">
      <alignment horizontal="center" vertical="center"/>
    </xf>
    <xf numFmtId="2" fontId="16" fillId="18" borderId="29" xfId="0" applyNumberFormat="1" applyFont="1" applyFill="1" applyBorder="1" applyAlignment="1">
      <alignment horizontal="center" vertical="center"/>
    </xf>
    <xf numFmtId="0" fontId="25" fillId="3" borderId="29" xfId="0" applyFont="1" applyFill="1" applyBorder="1" applyAlignment="1" applyProtection="1">
      <alignment horizontal="left" vertical="center"/>
      <protection locked="0"/>
    </xf>
    <xf numFmtId="2" fontId="16" fillId="19" borderId="29" xfId="0" applyNumberFormat="1" applyFont="1" applyFill="1" applyBorder="1" applyAlignment="1">
      <alignment horizontal="center" vertical="center"/>
    </xf>
    <xf numFmtId="0" fontId="17" fillId="3" borderId="30" xfId="0" applyFont="1" applyFill="1" applyBorder="1" applyAlignment="1" applyProtection="1">
      <alignment horizontal="center" vertical="center"/>
      <protection locked="0"/>
    </xf>
    <xf numFmtId="0" fontId="29" fillId="3" borderId="31" xfId="0" applyFont="1" applyFill="1" applyBorder="1" applyAlignment="1" applyProtection="1">
      <alignment horizontal="left" vertical="center"/>
      <protection locked="0"/>
    </xf>
    <xf numFmtId="0" fontId="25" fillId="3" borderId="31" xfId="0" applyFont="1" applyFill="1" applyBorder="1" applyAlignment="1" applyProtection="1">
      <alignment horizontal="left" vertical="center"/>
      <protection locked="0"/>
    </xf>
    <xf numFmtId="2" fontId="16" fillId="3" borderId="31" xfId="0" applyNumberFormat="1" applyFont="1" applyFill="1" applyBorder="1" applyAlignment="1" applyProtection="1">
      <alignment horizontal="center" vertical="center"/>
      <protection locked="0"/>
    </xf>
    <xf numFmtId="2" fontId="16" fillId="3" borderId="31" xfId="0" applyNumberFormat="1" applyFont="1" applyFill="1" applyBorder="1" applyAlignment="1">
      <alignment horizontal="center" vertical="center"/>
    </xf>
    <xf numFmtId="0" fontId="16" fillId="3" borderId="31" xfId="0" applyNumberFormat="1" applyFont="1" applyFill="1" applyBorder="1" applyAlignment="1">
      <alignment horizontal="center" vertical="center"/>
    </xf>
    <xf numFmtId="164" fontId="16" fillId="3" borderId="31" xfId="0" applyNumberFormat="1" applyFont="1" applyFill="1" applyBorder="1" applyAlignment="1">
      <alignment horizontal="center" vertical="center"/>
    </xf>
    <xf numFmtId="2" fontId="16" fillId="11" borderId="31" xfId="0" applyNumberFormat="1" applyFont="1" applyFill="1" applyBorder="1" applyAlignment="1">
      <alignment horizontal="center" vertical="center"/>
    </xf>
    <xf numFmtId="0" fontId="4" fillId="2" borderId="32" xfId="0" applyFont="1" applyFill="1" applyBorder="1"/>
    <xf numFmtId="0" fontId="26" fillId="5" borderId="29" xfId="0" applyFont="1" applyFill="1" applyBorder="1" applyAlignment="1">
      <alignment horizontal="center"/>
    </xf>
    <xf numFmtId="0" fontId="27" fillId="0" borderId="29" xfId="0" applyFont="1" applyFill="1" applyBorder="1" applyAlignment="1">
      <alignment horizontal="center" shrinkToFit="1"/>
    </xf>
    <xf numFmtId="0" fontId="27" fillId="0" borderId="29" xfId="0" applyFont="1" applyFill="1" applyBorder="1" applyAlignment="1">
      <alignment horizontal="center"/>
    </xf>
    <xf numFmtId="0" fontId="27" fillId="2" borderId="29" xfId="0" applyFont="1" applyFill="1" applyBorder="1" applyAlignment="1">
      <alignment horizontal="center"/>
    </xf>
    <xf numFmtId="0" fontId="26" fillId="4" borderId="29" xfId="0" applyFont="1" applyFill="1" applyBorder="1" applyAlignment="1">
      <alignment horizontal="center"/>
    </xf>
    <xf numFmtId="0" fontId="27" fillId="9" borderId="29" xfId="0" applyFont="1" applyFill="1" applyBorder="1" applyAlignment="1">
      <alignment horizontal="center"/>
    </xf>
    <xf numFmtId="0" fontId="27" fillId="10" borderId="29" xfId="0" applyFont="1" applyFill="1" applyBorder="1" applyAlignment="1">
      <alignment horizontal="center"/>
    </xf>
    <xf numFmtId="0" fontId="27" fillId="8" borderId="29" xfId="0" applyFont="1" applyFill="1" applyBorder="1" applyAlignment="1">
      <alignment horizontal="center"/>
    </xf>
    <xf numFmtId="0" fontId="27" fillId="2" borderId="33" xfId="0" applyFont="1" applyFill="1" applyBorder="1" applyAlignment="1">
      <alignment horizontal="center"/>
    </xf>
    <xf numFmtId="164" fontId="31" fillId="2" borderId="29" xfId="0" applyNumberFormat="1" applyFont="1" applyFill="1" applyBorder="1" applyAlignment="1">
      <alignment vertical="center"/>
    </xf>
    <xf numFmtId="164" fontId="0" fillId="2" borderId="29" xfId="0" applyNumberFormat="1" applyFill="1" applyBorder="1" applyAlignment="1">
      <alignment vertical="center"/>
    </xf>
    <xf numFmtId="164" fontId="8" fillId="2" borderId="29" xfId="0" applyNumberFormat="1" applyFont="1" applyFill="1" applyBorder="1" applyAlignment="1">
      <alignment horizontal="center" vertical="center"/>
    </xf>
    <xf numFmtId="0" fontId="0" fillId="2" borderId="29" xfId="0" applyFill="1" applyBorder="1" applyAlignment="1">
      <alignment vertical="center"/>
    </xf>
    <xf numFmtId="164" fontId="8" fillId="2" borderId="31" xfId="0" applyNumberFormat="1" applyFont="1" applyFill="1" applyBorder="1" applyAlignment="1">
      <alignment horizontal="center" vertical="center"/>
    </xf>
    <xf numFmtId="0" fontId="0" fillId="2" borderId="31" xfId="0" applyFill="1" applyBorder="1" applyAlignment="1">
      <alignment vertical="center"/>
    </xf>
    <xf numFmtId="164" fontId="0" fillId="2" borderId="31" xfId="0" applyNumberFormat="1" applyFill="1" applyBorder="1" applyAlignment="1">
      <alignment vertical="center"/>
    </xf>
    <xf numFmtId="164" fontId="31" fillId="20" borderId="29" xfId="0" applyNumberFormat="1" applyFont="1" applyFill="1" applyBorder="1" applyAlignment="1">
      <alignment vertical="center"/>
    </xf>
    <xf numFmtId="2" fontId="31" fillId="2" borderId="33" xfId="0" applyNumberFormat="1" applyFont="1" applyFill="1" applyBorder="1" applyAlignment="1">
      <alignment horizontal="center" vertical="center"/>
    </xf>
    <xf numFmtId="2" fontId="0" fillId="2" borderId="33" xfId="0" applyNumberFormat="1" applyFill="1" applyBorder="1" applyAlignment="1">
      <alignment horizontal="center" vertical="center"/>
    </xf>
    <xf numFmtId="2" fontId="31" fillId="20" borderId="33" xfId="0" applyNumberFormat="1" applyFont="1" applyFill="1" applyBorder="1" applyAlignment="1">
      <alignment horizontal="center" vertical="center"/>
    </xf>
    <xf numFmtId="2" fontId="0" fillId="2" borderId="34" xfId="0" applyNumberForma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BG57"/>
  <sheetViews>
    <sheetView showGridLines="0" tabSelected="1" topLeftCell="A2" zoomScale="90" zoomScaleNormal="90" workbookViewId="0">
      <selection activeCell="C33" sqref="C33"/>
    </sheetView>
  </sheetViews>
  <sheetFormatPr defaultColWidth="8.85546875" defaultRowHeight="12.75" x14ac:dyDescent="0.2"/>
  <cols>
    <col min="1" max="1" width="1.7109375" style="11" customWidth="1"/>
    <col min="2" max="2" width="3.28515625" style="6" customWidth="1"/>
    <col min="3" max="3" width="18.140625" style="7" customWidth="1"/>
    <col min="4" max="4" width="11.7109375" style="10" customWidth="1"/>
    <col min="5" max="5" width="7" style="9" customWidth="1"/>
    <col min="6" max="6" width="8" style="9" customWidth="1"/>
    <col min="7" max="7" width="7" style="9" customWidth="1"/>
    <col min="8" max="8" width="8" style="9" customWidth="1"/>
    <col min="9" max="9" width="7" style="7" customWidth="1"/>
    <col min="10" max="10" width="8" style="8" customWidth="1"/>
    <col min="11" max="11" width="7" style="7" customWidth="1"/>
    <col min="12" max="12" width="8" style="8" customWidth="1"/>
    <col min="13" max="13" width="7" style="7" customWidth="1"/>
    <col min="14" max="14" width="8" style="8" customWidth="1"/>
    <col min="15" max="15" width="7" style="7" customWidth="1"/>
    <col min="16" max="16" width="8" style="8" customWidth="1"/>
    <col min="17" max="19" width="7.7109375" style="9" hidden="1" customWidth="1"/>
    <col min="20" max="20" width="7" style="9" customWidth="1"/>
    <col min="21" max="21" width="4.140625" style="9" customWidth="1"/>
    <col min="22" max="22" width="8.5703125" style="6" customWidth="1"/>
    <col min="23" max="23" width="7" style="7" customWidth="1"/>
    <col min="24" max="24" width="4.85546875" style="9" customWidth="1"/>
    <col min="25" max="25" width="4.140625" style="9" customWidth="1"/>
    <col min="26" max="26" width="6.7109375" style="9" customWidth="1"/>
    <col min="27" max="27" width="8" style="9" customWidth="1"/>
    <col min="28" max="31" width="6.7109375" style="29" hidden="1" customWidth="1"/>
    <col min="32" max="32" width="6.7109375" style="33" hidden="1" customWidth="1"/>
    <col min="33" max="33" width="6.7109375" style="11" hidden="1" customWidth="1"/>
    <col min="34" max="36" width="6.7109375" style="4" hidden="1" customWidth="1"/>
    <col min="37" max="37" width="6.7109375" style="46" hidden="1" customWidth="1"/>
    <col min="38" max="38" width="6.7109375" style="34" hidden="1" customWidth="1"/>
    <col min="39" max="39" width="6.7109375" style="29" hidden="1" customWidth="1"/>
    <col min="40" max="40" width="7.7109375" style="29" hidden="1" customWidth="1"/>
    <col min="41" max="41" width="7" style="4" customWidth="1"/>
    <col min="42" max="42" width="7.7109375" style="4" customWidth="1"/>
    <col min="43" max="43" width="11.7109375" style="4" customWidth="1"/>
    <col min="44" max="44" width="86.85546875" style="4" customWidth="1"/>
    <col min="45" max="16384" width="8.85546875" style="4"/>
  </cols>
  <sheetData>
    <row r="1" spans="1:44" s="2" customFormat="1" ht="42.75" hidden="1" customHeight="1" thickBot="1" x14ac:dyDescent="0.25">
      <c r="A1" s="18"/>
      <c r="B1" s="13"/>
      <c r="C1" s="14"/>
      <c r="D1" s="17"/>
      <c r="E1" s="16"/>
      <c r="F1" s="16"/>
      <c r="G1" s="16"/>
      <c r="H1" s="16"/>
      <c r="I1" s="14"/>
      <c r="J1" s="15"/>
      <c r="K1" s="14"/>
      <c r="L1" s="15"/>
      <c r="M1" s="14"/>
      <c r="N1" s="15"/>
      <c r="O1" s="14"/>
      <c r="P1" s="15"/>
      <c r="Q1" s="16"/>
      <c r="R1" s="16"/>
      <c r="S1" s="16"/>
      <c r="T1" s="16"/>
      <c r="U1" s="16"/>
      <c r="V1" s="13"/>
      <c r="W1" s="14"/>
      <c r="X1" s="16"/>
      <c r="Y1" s="16"/>
      <c r="Z1" s="16"/>
      <c r="AA1" s="16"/>
      <c r="AB1" s="12"/>
      <c r="AC1" s="12"/>
      <c r="AD1" s="12"/>
      <c r="AE1" s="12"/>
      <c r="AF1" s="31"/>
      <c r="AG1" s="42"/>
      <c r="AH1" s="3"/>
      <c r="AI1" s="3"/>
      <c r="AJ1" s="3"/>
      <c r="AK1" s="44"/>
      <c r="AL1" s="32"/>
      <c r="AM1" s="12"/>
      <c r="AN1" s="12"/>
    </row>
    <row r="2" spans="1:44" s="2" customFormat="1" ht="10.15" customHeight="1" thickBot="1" x14ac:dyDescent="0.25">
      <c r="A2" s="12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2"/>
      <c r="AC2" s="12"/>
      <c r="AD2" s="12"/>
      <c r="AE2" s="12"/>
      <c r="AF2" s="38"/>
      <c r="AG2" s="38"/>
      <c r="AH2" s="38"/>
      <c r="AI2" s="38"/>
      <c r="AJ2" s="38"/>
      <c r="AK2" s="38"/>
      <c r="AL2" s="38"/>
      <c r="AM2" s="12"/>
      <c r="AN2" s="12"/>
      <c r="AO2" s="12"/>
      <c r="AP2" s="12"/>
      <c r="AQ2" s="12"/>
      <c r="AR2" s="12"/>
    </row>
    <row r="3" spans="1:44" s="2" customFormat="1" ht="13.5" x14ac:dyDescent="0.25">
      <c r="A3" s="12"/>
      <c r="B3" s="49"/>
      <c r="C3" s="50"/>
      <c r="D3" s="50"/>
      <c r="E3" s="51"/>
      <c r="F3" s="52"/>
      <c r="G3" s="53"/>
      <c r="H3" s="54"/>
      <c r="I3" s="55"/>
      <c r="J3" s="56"/>
      <c r="K3" s="57"/>
      <c r="L3" s="58"/>
      <c r="M3" s="59"/>
      <c r="N3" s="60"/>
      <c r="O3" s="61" t="s">
        <v>74</v>
      </c>
      <c r="P3" s="62" t="s">
        <v>75</v>
      </c>
      <c r="Q3" s="63" t="s">
        <v>7</v>
      </c>
      <c r="R3" s="63" t="s">
        <v>7</v>
      </c>
      <c r="S3" s="63" t="s">
        <v>7</v>
      </c>
      <c r="T3" s="63" t="s">
        <v>7</v>
      </c>
      <c r="U3" s="63" t="s">
        <v>44</v>
      </c>
      <c r="V3" s="64" t="s">
        <v>4</v>
      </c>
      <c r="W3" s="63" t="s">
        <v>3</v>
      </c>
      <c r="X3" s="65" t="s">
        <v>9</v>
      </c>
      <c r="Y3" s="65" t="s">
        <v>9</v>
      </c>
      <c r="Z3" s="65" t="s">
        <v>9</v>
      </c>
      <c r="AA3" s="65" t="s">
        <v>9</v>
      </c>
      <c r="AB3" s="51" t="s">
        <v>35</v>
      </c>
      <c r="AC3" s="52" t="s">
        <v>36</v>
      </c>
      <c r="AD3" s="66" t="s">
        <v>35</v>
      </c>
      <c r="AE3" s="67" t="s">
        <v>37</v>
      </c>
      <c r="AF3" s="55" t="s">
        <v>35</v>
      </c>
      <c r="AG3" s="56" t="s">
        <v>38</v>
      </c>
      <c r="AH3" s="57" t="s">
        <v>39</v>
      </c>
      <c r="AI3" s="58" t="s">
        <v>40</v>
      </c>
      <c r="AJ3" s="68" t="s">
        <v>39</v>
      </c>
      <c r="AK3" s="69" t="s">
        <v>42</v>
      </c>
      <c r="AL3" s="61" t="s">
        <v>39</v>
      </c>
      <c r="AM3" s="62" t="s">
        <v>41</v>
      </c>
      <c r="AN3" s="70"/>
      <c r="AO3" s="64" t="s">
        <v>4</v>
      </c>
      <c r="AP3" s="63" t="s">
        <v>3</v>
      </c>
      <c r="AQ3" s="128" t="s">
        <v>79</v>
      </c>
      <c r="AR3" s="12"/>
    </row>
    <row r="4" spans="1:44" s="2" customFormat="1" ht="28.15" customHeight="1" x14ac:dyDescent="0.25">
      <c r="A4" s="12"/>
      <c r="B4" s="71" t="s">
        <v>0</v>
      </c>
      <c r="C4" s="72" t="s">
        <v>6</v>
      </c>
      <c r="D4" s="73" t="s">
        <v>26</v>
      </c>
      <c r="E4" s="74" t="s">
        <v>5</v>
      </c>
      <c r="F4" s="74" t="s">
        <v>2</v>
      </c>
      <c r="G4" s="75" t="s">
        <v>5</v>
      </c>
      <c r="H4" s="75" t="s">
        <v>2</v>
      </c>
      <c r="I4" s="76" t="s">
        <v>5</v>
      </c>
      <c r="J4" s="76" t="s">
        <v>2</v>
      </c>
      <c r="K4" s="77" t="s">
        <v>5</v>
      </c>
      <c r="L4" s="77" t="s">
        <v>2</v>
      </c>
      <c r="M4" s="78" t="s">
        <v>5</v>
      </c>
      <c r="N4" s="78" t="s">
        <v>2</v>
      </c>
      <c r="O4" s="79" t="s">
        <v>5</v>
      </c>
      <c r="P4" s="79" t="s">
        <v>2</v>
      </c>
      <c r="Q4" s="80" t="s">
        <v>8</v>
      </c>
      <c r="R4" s="80" t="s">
        <v>12</v>
      </c>
      <c r="S4" s="80" t="s">
        <v>13</v>
      </c>
      <c r="T4" s="80" t="s">
        <v>29</v>
      </c>
      <c r="U4" s="80" t="s">
        <v>45</v>
      </c>
      <c r="V4" s="80" t="s">
        <v>11</v>
      </c>
      <c r="W4" s="80" t="s">
        <v>1</v>
      </c>
      <c r="X4" s="81" t="s">
        <v>27</v>
      </c>
      <c r="Y4" s="81" t="s">
        <v>28</v>
      </c>
      <c r="Z4" s="82" t="s">
        <v>3</v>
      </c>
      <c r="AA4" s="82" t="s">
        <v>10</v>
      </c>
      <c r="AB4" s="133"/>
      <c r="AC4" s="133"/>
      <c r="AD4" s="129"/>
      <c r="AE4" s="129"/>
      <c r="AF4" s="134"/>
      <c r="AG4" s="134"/>
      <c r="AH4" s="135"/>
      <c r="AI4" s="135"/>
      <c r="AJ4" s="136"/>
      <c r="AK4" s="136"/>
      <c r="AL4" s="130" t="s">
        <v>43</v>
      </c>
      <c r="AM4" s="131" t="s">
        <v>43</v>
      </c>
      <c r="AN4" s="132"/>
      <c r="AO4" s="132" t="s">
        <v>81</v>
      </c>
      <c r="AP4" s="132" t="s">
        <v>82</v>
      </c>
      <c r="AQ4" s="137" t="s">
        <v>80</v>
      </c>
      <c r="AR4" s="12"/>
    </row>
    <row r="5" spans="1:44" ht="26.1" customHeight="1" x14ac:dyDescent="0.2">
      <c r="A5" s="12"/>
      <c r="B5" s="83">
        <v>1</v>
      </c>
      <c r="C5" s="84" t="s">
        <v>53</v>
      </c>
      <c r="D5" s="85" t="s">
        <v>49</v>
      </c>
      <c r="E5" s="86">
        <v>9.91</v>
      </c>
      <c r="F5" s="87">
        <v>15.805999999999999</v>
      </c>
      <c r="G5" s="86">
        <v>11.12</v>
      </c>
      <c r="H5" s="88">
        <v>14.872999999999999</v>
      </c>
      <c r="I5" s="86">
        <v>10.64</v>
      </c>
      <c r="J5" s="88">
        <v>14.382</v>
      </c>
      <c r="K5" s="86">
        <v>8.64</v>
      </c>
      <c r="L5" s="88">
        <v>14.821999999999999</v>
      </c>
      <c r="M5" s="89">
        <v>12.17</v>
      </c>
      <c r="N5" s="87">
        <v>14.28</v>
      </c>
      <c r="O5" s="89">
        <v>11.69</v>
      </c>
      <c r="P5" s="88">
        <v>14.083</v>
      </c>
      <c r="Q5" s="90">
        <f t="shared" ref="Q5:Q23" si="0">SUM(G5,E5,I5,K5,M5,O5)</f>
        <v>64.17</v>
      </c>
      <c r="R5" s="90">
        <f t="shared" ref="R5:R23" si="1">MIN(G5,E5,I5,K5,M5,O5)</f>
        <v>8.64</v>
      </c>
      <c r="S5" s="90">
        <f t="shared" ref="S5:S23" si="2">MAX(I5,K5,M5,O5)</f>
        <v>12.17</v>
      </c>
      <c r="T5" s="91">
        <f t="shared" ref="T5:T23" si="3">SUM(Q5-R5)</f>
        <v>55.53</v>
      </c>
      <c r="U5" s="92">
        <v>1</v>
      </c>
      <c r="V5" s="93">
        <f t="shared" ref="V5:V14" si="4">MIN(H5,F5,J5,L5,N5,P5)</f>
        <v>14.083</v>
      </c>
      <c r="W5" s="94">
        <f t="shared" ref="W5:W23" si="5">MAX(G5,E5,I5,K5,M5,O5)</f>
        <v>12.17</v>
      </c>
      <c r="X5" s="95"/>
      <c r="Y5" s="91" t="s">
        <v>76</v>
      </c>
      <c r="Z5" s="91">
        <v>11.55</v>
      </c>
      <c r="AA5" s="90">
        <v>14.718999999999999</v>
      </c>
      <c r="AB5" s="96">
        <v>9.58</v>
      </c>
      <c r="AC5" s="96">
        <v>15.99</v>
      </c>
      <c r="AD5" s="96">
        <v>11.27</v>
      </c>
      <c r="AE5" s="96">
        <v>14.848000000000001</v>
      </c>
      <c r="AF5" s="96">
        <v>12.19</v>
      </c>
      <c r="AG5" s="96">
        <v>14.286</v>
      </c>
      <c r="AH5" s="96">
        <v>11.19</v>
      </c>
      <c r="AI5" s="96">
        <v>15.462999999999999</v>
      </c>
      <c r="AJ5" s="96">
        <v>6.6</v>
      </c>
      <c r="AK5" s="96">
        <v>25.129000000000001</v>
      </c>
      <c r="AL5" s="96" t="e">
        <f>#REF!</f>
        <v>#REF!</v>
      </c>
      <c r="AM5" s="96"/>
      <c r="AN5" s="97" t="s">
        <v>14</v>
      </c>
      <c r="AO5" s="138">
        <f t="shared" ref="AO5:AO15" si="6">MIN(AA5,V5)</f>
        <v>14.083</v>
      </c>
      <c r="AP5" s="138">
        <f t="shared" ref="AP5:AP15" si="7">MAX(Z5,W5)</f>
        <v>12.17</v>
      </c>
      <c r="AQ5" s="146">
        <f>2796/AO5</f>
        <v>198.5372434850529</v>
      </c>
      <c r="AR5" s="48"/>
    </row>
    <row r="6" spans="1:44" ht="26.1" customHeight="1" x14ac:dyDescent="0.2">
      <c r="A6" s="12"/>
      <c r="B6" s="98">
        <v>2</v>
      </c>
      <c r="C6" s="84" t="s">
        <v>54</v>
      </c>
      <c r="D6" s="85" t="s">
        <v>49</v>
      </c>
      <c r="E6" s="86">
        <v>9.86</v>
      </c>
      <c r="F6" s="88">
        <v>15.294</v>
      </c>
      <c r="G6" s="89">
        <v>11.64</v>
      </c>
      <c r="H6" s="87">
        <v>15.278</v>
      </c>
      <c r="I6" s="86">
        <v>8.93</v>
      </c>
      <c r="J6" s="87">
        <v>14.621</v>
      </c>
      <c r="K6" s="86">
        <v>10.86</v>
      </c>
      <c r="L6" s="87">
        <v>15.827999999999999</v>
      </c>
      <c r="M6" s="86">
        <v>10.62</v>
      </c>
      <c r="N6" s="88">
        <v>14.179</v>
      </c>
      <c r="O6" s="86">
        <v>11.64</v>
      </c>
      <c r="P6" s="87">
        <v>14.920999999999999</v>
      </c>
      <c r="Q6" s="90">
        <f t="shared" si="0"/>
        <v>63.55</v>
      </c>
      <c r="R6" s="90">
        <f t="shared" si="1"/>
        <v>8.93</v>
      </c>
      <c r="S6" s="90">
        <f t="shared" si="2"/>
        <v>11.64</v>
      </c>
      <c r="T6" s="91">
        <f t="shared" si="3"/>
        <v>54.62</v>
      </c>
      <c r="U6" s="99">
        <v>3</v>
      </c>
      <c r="V6" s="90">
        <f t="shared" si="4"/>
        <v>14.179</v>
      </c>
      <c r="W6" s="91">
        <f t="shared" si="5"/>
        <v>11.64</v>
      </c>
      <c r="X6" s="91" t="s">
        <v>78</v>
      </c>
      <c r="Y6" s="91" t="s">
        <v>76</v>
      </c>
      <c r="Z6" s="91">
        <v>11.32</v>
      </c>
      <c r="AA6" s="90">
        <v>14.881</v>
      </c>
      <c r="AB6" s="96">
        <v>0</v>
      </c>
      <c r="AC6" s="96"/>
      <c r="AD6" s="96">
        <v>11.35</v>
      </c>
      <c r="AE6" s="96">
        <v>14.83</v>
      </c>
      <c r="AF6" s="96">
        <v>10.64</v>
      </c>
      <c r="AG6" s="96">
        <v>14.382</v>
      </c>
      <c r="AH6" s="96">
        <v>10.220000000000001</v>
      </c>
      <c r="AI6" s="96">
        <v>15.359</v>
      </c>
      <c r="AJ6" s="96">
        <v>10.62</v>
      </c>
      <c r="AK6" s="96">
        <v>14.179</v>
      </c>
      <c r="AL6" s="96">
        <v>7.79</v>
      </c>
      <c r="AM6" s="96">
        <v>20.934999999999999</v>
      </c>
      <c r="AN6" s="97" t="s">
        <v>30</v>
      </c>
      <c r="AO6" s="139">
        <f t="shared" si="6"/>
        <v>14.179</v>
      </c>
      <c r="AP6" s="139">
        <f t="shared" si="7"/>
        <v>11.64</v>
      </c>
      <c r="AQ6" s="147">
        <f t="shared" ref="AQ6:AQ29" si="8">2796/AO6</f>
        <v>197.19303194865645</v>
      </c>
      <c r="AR6" s="48"/>
    </row>
    <row r="7" spans="1:44" s="5" customFormat="1" ht="26.1" customHeight="1" thickBot="1" x14ac:dyDescent="0.25">
      <c r="A7" s="12"/>
      <c r="B7" s="98">
        <v>3</v>
      </c>
      <c r="C7" s="84" t="s">
        <v>55</v>
      </c>
      <c r="D7" s="85" t="s">
        <v>49</v>
      </c>
      <c r="E7" s="89">
        <v>10.62</v>
      </c>
      <c r="F7" s="87">
        <v>15.625</v>
      </c>
      <c r="G7" s="86">
        <v>9.15</v>
      </c>
      <c r="H7" s="87">
        <v>16.065000000000001</v>
      </c>
      <c r="I7" s="86">
        <v>10.98</v>
      </c>
      <c r="J7" s="87">
        <v>15.757</v>
      </c>
      <c r="K7" s="89">
        <v>11.19</v>
      </c>
      <c r="L7" s="87">
        <v>15.462999999999999</v>
      </c>
      <c r="M7" s="86">
        <v>10.64</v>
      </c>
      <c r="N7" s="87">
        <v>16.611999999999998</v>
      </c>
      <c r="O7" s="86">
        <v>11.24</v>
      </c>
      <c r="P7" s="87">
        <v>15.109</v>
      </c>
      <c r="Q7" s="90">
        <f t="shared" si="0"/>
        <v>63.82</v>
      </c>
      <c r="R7" s="90">
        <f t="shared" si="1"/>
        <v>9.15</v>
      </c>
      <c r="S7" s="90">
        <f t="shared" si="2"/>
        <v>11.24</v>
      </c>
      <c r="T7" s="91">
        <f t="shared" si="3"/>
        <v>54.67</v>
      </c>
      <c r="U7" s="99">
        <v>2</v>
      </c>
      <c r="V7" s="90">
        <f t="shared" si="4"/>
        <v>15.109</v>
      </c>
      <c r="W7" s="91">
        <f t="shared" si="5"/>
        <v>11.24</v>
      </c>
      <c r="X7" s="100"/>
      <c r="Y7" s="91" t="s">
        <v>76</v>
      </c>
      <c r="Z7" s="91">
        <v>11.28</v>
      </c>
      <c r="AA7" s="90">
        <v>15.590999999999999</v>
      </c>
      <c r="AB7" s="96">
        <v>5.0599999999999996</v>
      </c>
      <c r="AC7" s="96">
        <v>28.451000000000001</v>
      </c>
      <c r="AD7" s="96" t="e">
        <f>#REF!</f>
        <v>#REF!</v>
      </c>
      <c r="AE7" s="96"/>
      <c r="AF7" s="96">
        <v>11</v>
      </c>
      <c r="AG7" s="96">
        <v>14.279</v>
      </c>
      <c r="AH7" s="96">
        <v>12.89</v>
      </c>
      <c r="AI7" s="96">
        <v>11.691000000000001</v>
      </c>
      <c r="AJ7" s="96">
        <v>12.77</v>
      </c>
      <c r="AK7" s="96">
        <v>13.996</v>
      </c>
      <c r="AL7" s="96">
        <v>11.24</v>
      </c>
      <c r="AM7" s="96">
        <v>15.109</v>
      </c>
      <c r="AN7" s="97" t="s">
        <v>15</v>
      </c>
      <c r="AO7" s="139">
        <f t="shared" si="6"/>
        <v>15.109</v>
      </c>
      <c r="AP7" s="139">
        <f t="shared" si="7"/>
        <v>11.28</v>
      </c>
      <c r="AQ7" s="147">
        <f t="shared" si="8"/>
        <v>185.05526507379707</v>
      </c>
      <c r="AR7" s="48"/>
    </row>
    <row r="8" spans="1:44" s="3" customFormat="1" ht="26.1" customHeight="1" x14ac:dyDescent="0.2">
      <c r="A8" s="12"/>
      <c r="B8" s="98">
        <v>4</v>
      </c>
      <c r="C8" s="84" t="s">
        <v>56</v>
      </c>
      <c r="D8" s="85" t="s">
        <v>49</v>
      </c>
      <c r="E8" s="86">
        <v>9.9700000000000006</v>
      </c>
      <c r="F8" s="87">
        <v>16.901</v>
      </c>
      <c r="G8" s="86">
        <v>11.43</v>
      </c>
      <c r="H8" s="87">
        <v>15.06</v>
      </c>
      <c r="I8" s="86">
        <v>10.36</v>
      </c>
      <c r="J8" s="87">
        <v>15.750999999999999</v>
      </c>
      <c r="K8" s="86">
        <v>9.91</v>
      </c>
      <c r="L8" s="87">
        <v>15.916</v>
      </c>
      <c r="M8" s="86">
        <v>10.89</v>
      </c>
      <c r="N8" s="87">
        <v>16.045999999999999</v>
      </c>
      <c r="O8" s="86">
        <v>8.82</v>
      </c>
      <c r="P8" s="87">
        <v>15.275</v>
      </c>
      <c r="Q8" s="90">
        <f t="shared" si="0"/>
        <v>61.38</v>
      </c>
      <c r="R8" s="90">
        <f t="shared" si="1"/>
        <v>8.82</v>
      </c>
      <c r="S8" s="90">
        <f t="shared" si="2"/>
        <v>10.89</v>
      </c>
      <c r="T8" s="91">
        <f t="shared" si="3"/>
        <v>52.56</v>
      </c>
      <c r="U8" s="99">
        <v>5</v>
      </c>
      <c r="V8" s="90">
        <f t="shared" si="4"/>
        <v>15.06</v>
      </c>
      <c r="W8" s="91">
        <f t="shared" si="5"/>
        <v>11.43</v>
      </c>
      <c r="X8" s="101"/>
      <c r="Y8" s="91" t="s">
        <v>76</v>
      </c>
      <c r="Z8" s="91">
        <v>10.78</v>
      </c>
      <c r="AA8" s="90">
        <v>15.693</v>
      </c>
      <c r="AB8" s="96">
        <v>9.0399999999999991</v>
      </c>
      <c r="AC8" s="96">
        <v>17.582000000000001</v>
      </c>
      <c r="AD8" s="96">
        <v>10.48</v>
      </c>
      <c r="AE8" s="96">
        <v>15.108000000000001</v>
      </c>
      <c r="AF8" s="96">
        <v>9.26</v>
      </c>
      <c r="AG8" s="96">
        <v>16.558</v>
      </c>
      <c r="AH8" s="96">
        <v>10.42</v>
      </c>
      <c r="AI8" s="96">
        <v>14.988</v>
      </c>
      <c r="AJ8" s="96">
        <v>12.17</v>
      </c>
      <c r="AK8" s="96">
        <v>14.28</v>
      </c>
      <c r="AL8" s="96">
        <v>8.82</v>
      </c>
      <c r="AM8" s="96">
        <v>15.275</v>
      </c>
      <c r="AN8" s="97" t="s">
        <v>16</v>
      </c>
      <c r="AO8" s="139">
        <f t="shared" si="6"/>
        <v>15.06</v>
      </c>
      <c r="AP8" s="139">
        <f t="shared" si="7"/>
        <v>11.43</v>
      </c>
      <c r="AQ8" s="147">
        <f t="shared" si="8"/>
        <v>185.65737051792829</v>
      </c>
      <c r="AR8" s="48"/>
    </row>
    <row r="9" spans="1:44" ht="26.1" customHeight="1" x14ac:dyDescent="0.2">
      <c r="A9" s="12"/>
      <c r="B9" s="98">
        <v>5</v>
      </c>
      <c r="C9" s="84" t="s">
        <v>57</v>
      </c>
      <c r="D9" s="85" t="s">
        <v>49</v>
      </c>
      <c r="E9" s="86">
        <v>9.48</v>
      </c>
      <c r="F9" s="87">
        <v>16.170999999999999</v>
      </c>
      <c r="G9" s="86">
        <v>10.25</v>
      </c>
      <c r="H9" s="87">
        <v>16.149999999999999</v>
      </c>
      <c r="I9" s="89">
        <v>11.75</v>
      </c>
      <c r="J9" s="87">
        <v>14.648</v>
      </c>
      <c r="K9" s="86">
        <v>10.17</v>
      </c>
      <c r="L9" s="87">
        <v>15.359</v>
      </c>
      <c r="M9" s="86">
        <v>11.05</v>
      </c>
      <c r="N9" s="87">
        <v>15.827999999999999</v>
      </c>
      <c r="O9" s="86">
        <v>11.39</v>
      </c>
      <c r="P9" s="87">
        <v>15.260999999999999</v>
      </c>
      <c r="Q9" s="90">
        <f t="shared" si="0"/>
        <v>64.09</v>
      </c>
      <c r="R9" s="90">
        <f t="shared" si="1"/>
        <v>9.48</v>
      </c>
      <c r="S9" s="90">
        <f t="shared" si="2"/>
        <v>11.75</v>
      </c>
      <c r="T9" s="91">
        <f t="shared" si="3"/>
        <v>54.61</v>
      </c>
      <c r="U9" s="99">
        <v>4</v>
      </c>
      <c r="V9" s="90">
        <f t="shared" si="4"/>
        <v>14.648</v>
      </c>
      <c r="W9" s="91">
        <f t="shared" si="5"/>
        <v>11.75</v>
      </c>
      <c r="X9" s="102"/>
      <c r="Y9" s="91" t="s">
        <v>76</v>
      </c>
      <c r="Z9" s="91">
        <v>10.65</v>
      </c>
      <c r="AA9" s="90">
        <v>15.686</v>
      </c>
      <c r="AB9" s="96" t="str">
        <f>C21</f>
        <v>Andy Whorton</v>
      </c>
      <c r="AC9" s="96"/>
      <c r="AD9" s="96">
        <v>11.12</v>
      </c>
      <c r="AE9" s="96">
        <v>14.872999999999999</v>
      </c>
      <c r="AF9" s="96">
        <v>10.9</v>
      </c>
      <c r="AG9" s="96">
        <v>15.436999999999999</v>
      </c>
      <c r="AH9" s="96">
        <v>9.19</v>
      </c>
      <c r="AI9" s="96">
        <v>17.420000000000002</v>
      </c>
      <c r="AJ9" s="96">
        <v>12.06</v>
      </c>
      <c r="AK9" s="96">
        <v>14.3</v>
      </c>
      <c r="AL9" s="96">
        <v>2.67</v>
      </c>
      <c r="AM9" s="96">
        <v>17.641999999999999</v>
      </c>
      <c r="AN9" s="97" t="s">
        <v>21</v>
      </c>
      <c r="AO9" s="139">
        <f t="shared" si="6"/>
        <v>14.648</v>
      </c>
      <c r="AP9" s="139">
        <f t="shared" si="7"/>
        <v>11.75</v>
      </c>
      <c r="AQ9" s="147">
        <f t="shared" si="8"/>
        <v>190.8793009284544</v>
      </c>
      <c r="AR9" s="48"/>
    </row>
    <row r="10" spans="1:44" ht="26.1" customHeight="1" x14ac:dyDescent="0.2">
      <c r="A10" s="12"/>
      <c r="B10" s="98">
        <v>6</v>
      </c>
      <c r="C10" s="84" t="s">
        <v>58</v>
      </c>
      <c r="D10" s="85" t="s">
        <v>49</v>
      </c>
      <c r="E10" s="86">
        <v>9.0399999999999991</v>
      </c>
      <c r="F10" s="87">
        <v>17.582000000000001</v>
      </c>
      <c r="G10" s="86">
        <v>10.41</v>
      </c>
      <c r="H10" s="87">
        <v>16.37</v>
      </c>
      <c r="I10" s="86">
        <v>10.06</v>
      </c>
      <c r="J10" s="87">
        <v>15.025</v>
      </c>
      <c r="K10" s="86">
        <v>9.77</v>
      </c>
      <c r="L10" s="87">
        <v>15.558999999999999</v>
      </c>
      <c r="M10" s="86">
        <v>10.62</v>
      </c>
      <c r="N10" s="87">
        <v>15.407999999999999</v>
      </c>
      <c r="O10" s="86">
        <v>10.86</v>
      </c>
      <c r="P10" s="87">
        <v>14.933</v>
      </c>
      <c r="Q10" s="90">
        <f t="shared" si="0"/>
        <v>60.76</v>
      </c>
      <c r="R10" s="90">
        <f t="shared" si="1"/>
        <v>9.0399999999999991</v>
      </c>
      <c r="S10" s="90">
        <f t="shared" si="2"/>
        <v>10.86</v>
      </c>
      <c r="T10" s="91">
        <f t="shared" si="3"/>
        <v>51.72</v>
      </c>
      <c r="U10" s="99">
        <v>6</v>
      </c>
      <c r="V10" s="90">
        <f t="shared" si="4"/>
        <v>14.933</v>
      </c>
      <c r="W10" s="91">
        <f t="shared" si="5"/>
        <v>10.86</v>
      </c>
      <c r="X10" s="103"/>
      <c r="Y10" s="91" t="s">
        <v>76</v>
      </c>
      <c r="Z10" s="91">
        <v>9.2899999999999991</v>
      </c>
      <c r="AA10" s="90">
        <v>16.835000000000001</v>
      </c>
      <c r="AB10" s="96">
        <v>9.48</v>
      </c>
      <c r="AC10" s="96">
        <v>16.170999999999999</v>
      </c>
      <c r="AD10" s="96">
        <v>10.41</v>
      </c>
      <c r="AE10" s="96">
        <v>16.37</v>
      </c>
      <c r="AF10" s="96">
        <v>7.51</v>
      </c>
      <c r="AG10" s="96">
        <v>21.029</v>
      </c>
      <c r="AH10" s="96">
        <v>1</v>
      </c>
      <c r="AI10" s="96"/>
      <c r="AJ10" s="96">
        <v>11.6</v>
      </c>
      <c r="AK10" s="96">
        <v>14.579000000000001</v>
      </c>
      <c r="AL10" s="96">
        <v>11.64</v>
      </c>
      <c r="AM10" s="96">
        <v>14.920999999999999</v>
      </c>
      <c r="AN10" s="97" t="s">
        <v>22</v>
      </c>
      <c r="AO10" s="139">
        <f t="shared" si="6"/>
        <v>14.933</v>
      </c>
      <c r="AP10" s="139">
        <f t="shared" si="7"/>
        <v>10.86</v>
      </c>
      <c r="AQ10" s="147">
        <f t="shared" si="8"/>
        <v>187.23632223933569</v>
      </c>
      <c r="AR10" s="48"/>
    </row>
    <row r="11" spans="1:44" s="2" customFormat="1" ht="26.1" customHeight="1" x14ac:dyDescent="0.2">
      <c r="A11" s="12"/>
      <c r="B11" s="98">
        <v>7</v>
      </c>
      <c r="C11" s="84" t="s">
        <v>59</v>
      </c>
      <c r="D11" s="85" t="s">
        <v>49</v>
      </c>
      <c r="E11" s="86">
        <v>7.54</v>
      </c>
      <c r="F11" s="87">
        <v>18.172999999999998</v>
      </c>
      <c r="G11" s="86">
        <v>9.65</v>
      </c>
      <c r="H11" s="87">
        <v>16.579000000000001</v>
      </c>
      <c r="I11" s="86">
        <v>9.26</v>
      </c>
      <c r="J11" s="87">
        <v>16.558</v>
      </c>
      <c r="K11" s="86">
        <v>7.93</v>
      </c>
      <c r="L11" s="87">
        <v>21.64</v>
      </c>
      <c r="M11" s="86">
        <v>8.9700000000000006</v>
      </c>
      <c r="N11" s="87">
        <v>17.327000000000002</v>
      </c>
      <c r="O11" s="86">
        <v>9.84</v>
      </c>
      <c r="P11" s="87">
        <v>16.757000000000001</v>
      </c>
      <c r="Q11" s="90">
        <f t="shared" si="0"/>
        <v>53.19</v>
      </c>
      <c r="R11" s="90">
        <f t="shared" si="1"/>
        <v>7.54</v>
      </c>
      <c r="S11" s="90">
        <f t="shared" si="2"/>
        <v>9.84</v>
      </c>
      <c r="T11" s="91">
        <f t="shared" si="3"/>
        <v>45.65</v>
      </c>
      <c r="U11" s="99">
        <v>7</v>
      </c>
      <c r="V11" s="90">
        <f t="shared" si="4"/>
        <v>16.558</v>
      </c>
      <c r="W11" s="91">
        <f t="shared" si="5"/>
        <v>9.84</v>
      </c>
      <c r="X11" s="91" t="s">
        <v>78</v>
      </c>
      <c r="Y11" s="91" t="s">
        <v>77</v>
      </c>
      <c r="Z11" s="91">
        <v>9.81</v>
      </c>
      <c r="AA11" s="90">
        <v>17.187000000000001</v>
      </c>
      <c r="AB11" s="96">
        <v>7.9</v>
      </c>
      <c r="AC11" s="96">
        <v>15.285</v>
      </c>
      <c r="AD11" s="96">
        <v>11.64</v>
      </c>
      <c r="AE11" s="96">
        <v>15.278</v>
      </c>
      <c r="AF11" s="96">
        <v>11.75</v>
      </c>
      <c r="AG11" s="96">
        <v>14.648</v>
      </c>
      <c r="AH11" s="96">
        <v>7.44</v>
      </c>
      <c r="AI11" s="96">
        <v>20.579000000000001</v>
      </c>
      <c r="AJ11" s="96">
        <v>10.62</v>
      </c>
      <c r="AK11" s="96">
        <v>15.407999999999999</v>
      </c>
      <c r="AL11" s="96">
        <v>9.35</v>
      </c>
      <c r="AM11" s="96">
        <v>14.487</v>
      </c>
      <c r="AN11" s="97" t="s">
        <v>23</v>
      </c>
      <c r="AO11" s="139">
        <f t="shared" si="6"/>
        <v>16.558</v>
      </c>
      <c r="AP11" s="139">
        <f t="shared" si="7"/>
        <v>9.84</v>
      </c>
      <c r="AQ11" s="147">
        <f t="shared" si="8"/>
        <v>168.86097354752991</v>
      </c>
      <c r="AR11" s="48"/>
    </row>
    <row r="12" spans="1:44" s="2" customFormat="1" ht="26.1" customHeight="1" x14ac:dyDescent="0.2">
      <c r="A12" s="12"/>
      <c r="B12" s="104">
        <v>8</v>
      </c>
      <c r="C12" s="84" t="s">
        <v>60</v>
      </c>
      <c r="D12" s="105" t="s">
        <v>49</v>
      </c>
      <c r="E12" s="86">
        <v>6.89</v>
      </c>
      <c r="F12" s="87">
        <v>22.748999999999999</v>
      </c>
      <c r="G12" s="86">
        <v>6.72</v>
      </c>
      <c r="H12" s="87">
        <v>24.067</v>
      </c>
      <c r="I12" s="86">
        <v>8.86</v>
      </c>
      <c r="J12" s="87">
        <v>18.181999999999999</v>
      </c>
      <c r="K12" s="86">
        <v>9.19</v>
      </c>
      <c r="L12" s="87">
        <v>17.420000000000002</v>
      </c>
      <c r="M12" s="86">
        <v>8.9</v>
      </c>
      <c r="N12" s="87">
        <v>17.977</v>
      </c>
      <c r="O12" s="86">
        <v>7.79</v>
      </c>
      <c r="P12" s="87">
        <v>20.934999999999999</v>
      </c>
      <c r="Q12" s="90">
        <f t="shared" si="0"/>
        <v>48.349999999999994</v>
      </c>
      <c r="R12" s="90">
        <f t="shared" si="1"/>
        <v>6.72</v>
      </c>
      <c r="S12" s="90">
        <f t="shared" si="2"/>
        <v>9.19</v>
      </c>
      <c r="T12" s="91">
        <f t="shared" si="3"/>
        <v>41.629999999999995</v>
      </c>
      <c r="U12" s="99">
        <v>8</v>
      </c>
      <c r="V12" s="90">
        <f t="shared" si="4"/>
        <v>17.420000000000002</v>
      </c>
      <c r="W12" s="91">
        <f t="shared" si="5"/>
        <v>9.19</v>
      </c>
      <c r="X12" s="102"/>
      <c r="Y12" s="91" t="s">
        <v>77</v>
      </c>
      <c r="Z12" s="91">
        <v>7.67</v>
      </c>
      <c r="AA12" s="90">
        <v>19.934000000000001</v>
      </c>
      <c r="AB12" s="96">
        <v>9.91</v>
      </c>
      <c r="AC12" s="96">
        <v>15.805999999999999</v>
      </c>
      <c r="AD12" s="96">
        <v>11.43</v>
      </c>
      <c r="AE12" s="96">
        <v>15.06</v>
      </c>
      <c r="AF12" s="96">
        <v>10.06</v>
      </c>
      <c r="AG12" s="96">
        <v>15.025</v>
      </c>
      <c r="AH12" s="96">
        <v>7.93</v>
      </c>
      <c r="AI12" s="96">
        <v>21.64</v>
      </c>
      <c r="AJ12" s="96">
        <v>10.81</v>
      </c>
      <c r="AK12" s="96">
        <v>15.112</v>
      </c>
      <c r="AL12" s="96">
        <v>11.45</v>
      </c>
      <c r="AM12" s="96">
        <v>14.694000000000001</v>
      </c>
      <c r="AN12" s="97" t="s">
        <v>17</v>
      </c>
      <c r="AO12" s="139">
        <f t="shared" si="6"/>
        <v>17.420000000000002</v>
      </c>
      <c r="AP12" s="139">
        <f t="shared" si="7"/>
        <v>9.19</v>
      </c>
      <c r="AQ12" s="147">
        <f t="shared" si="8"/>
        <v>160.50516647531572</v>
      </c>
      <c r="AR12" s="48"/>
    </row>
    <row r="13" spans="1:44" s="2" customFormat="1" ht="26.1" customHeight="1" x14ac:dyDescent="0.2">
      <c r="A13" s="12"/>
      <c r="B13" s="98">
        <v>9</v>
      </c>
      <c r="C13" s="84" t="s">
        <v>61</v>
      </c>
      <c r="D13" s="85" t="s">
        <v>49</v>
      </c>
      <c r="E13" s="86">
        <v>5.0599999999999996</v>
      </c>
      <c r="F13" s="87">
        <v>29.451000000000001</v>
      </c>
      <c r="G13" s="86">
        <v>3.13</v>
      </c>
      <c r="H13" s="87">
        <v>23.492000000000001</v>
      </c>
      <c r="I13" s="86">
        <v>5.64</v>
      </c>
      <c r="J13" s="87">
        <v>23.896000000000001</v>
      </c>
      <c r="K13" s="86">
        <v>7.15</v>
      </c>
      <c r="L13" s="87">
        <v>22.298999999999999</v>
      </c>
      <c r="M13" s="86">
        <v>6.6</v>
      </c>
      <c r="N13" s="87">
        <v>25.129000000000001</v>
      </c>
      <c r="O13" s="86">
        <v>4.68</v>
      </c>
      <c r="P13" s="87">
        <v>25.579000000000001</v>
      </c>
      <c r="Q13" s="90">
        <f t="shared" si="0"/>
        <v>32.26</v>
      </c>
      <c r="R13" s="90">
        <f t="shared" si="1"/>
        <v>3.13</v>
      </c>
      <c r="S13" s="90">
        <f t="shared" si="2"/>
        <v>7.15</v>
      </c>
      <c r="T13" s="91">
        <f t="shared" si="3"/>
        <v>29.13</v>
      </c>
      <c r="U13" s="99">
        <v>10</v>
      </c>
      <c r="V13" s="90">
        <f t="shared" si="4"/>
        <v>22.298999999999999</v>
      </c>
      <c r="W13" s="91">
        <f t="shared" si="5"/>
        <v>7.15</v>
      </c>
      <c r="X13" s="103"/>
      <c r="Y13" s="91" t="s">
        <v>77</v>
      </c>
      <c r="Z13" s="91">
        <v>6.07</v>
      </c>
      <c r="AA13" s="90">
        <v>20.579000000000001</v>
      </c>
      <c r="AB13" s="96">
        <v>6.83</v>
      </c>
      <c r="AC13" s="96">
        <v>22.625</v>
      </c>
      <c r="AD13" s="96">
        <v>3.13</v>
      </c>
      <c r="AE13" s="96">
        <v>23.492000000000001</v>
      </c>
      <c r="AF13" s="96">
        <v>8.9499999999999993</v>
      </c>
      <c r="AG13" s="96">
        <v>13.731999999999999</v>
      </c>
      <c r="AH13" s="96">
        <v>10.86</v>
      </c>
      <c r="AI13" s="96">
        <v>15.827999999999999</v>
      </c>
      <c r="AJ13" s="96">
        <v>11.07</v>
      </c>
      <c r="AK13" s="96">
        <v>15.827999999999999</v>
      </c>
      <c r="AL13" s="96">
        <v>10.9</v>
      </c>
      <c r="AM13" s="96">
        <v>14.419</v>
      </c>
      <c r="AN13" s="97" t="s">
        <v>19</v>
      </c>
      <c r="AO13" s="139">
        <f t="shared" si="6"/>
        <v>20.579000000000001</v>
      </c>
      <c r="AP13" s="139">
        <f t="shared" si="7"/>
        <v>7.15</v>
      </c>
      <c r="AQ13" s="147">
        <f t="shared" si="8"/>
        <v>135.86666018756983</v>
      </c>
      <c r="AR13" s="48"/>
    </row>
    <row r="14" spans="1:44" s="2" customFormat="1" ht="26.1" customHeight="1" x14ac:dyDescent="0.2">
      <c r="A14" s="12"/>
      <c r="B14" s="98">
        <v>10</v>
      </c>
      <c r="C14" s="84" t="s">
        <v>62</v>
      </c>
      <c r="D14" s="85" t="s">
        <v>49</v>
      </c>
      <c r="E14" s="86">
        <v>6.83</v>
      </c>
      <c r="F14" s="87">
        <v>22.625</v>
      </c>
      <c r="G14" s="86">
        <v>5.9</v>
      </c>
      <c r="H14" s="87">
        <v>24.914999999999999</v>
      </c>
      <c r="I14" s="86">
        <v>7.51</v>
      </c>
      <c r="J14" s="87">
        <v>21.029</v>
      </c>
      <c r="K14" s="86">
        <v>7.44</v>
      </c>
      <c r="L14" s="87">
        <v>20.579000000000001</v>
      </c>
      <c r="M14" s="86">
        <v>7.16</v>
      </c>
      <c r="N14" s="87">
        <v>20.050999999999998</v>
      </c>
      <c r="O14" s="86">
        <v>7.03</v>
      </c>
      <c r="P14" s="87">
        <v>23.552</v>
      </c>
      <c r="Q14" s="90">
        <f t="shared" si="0"/>
        <v>41.870000000000005</v>
      </c>
      <c r="R14" s="90">
        <f t="shared" si="1"/>
        <v>5.9</v>
      </c>
      <c r="S14" s="90">
        <f t="shared" si="2"/>
        <v>7.51</v>
      </c>
      <c r="T14" s="91">
        <f t="shared" si="3"/>
        <v>35.970000000000006</v>
      </c>
      <c r="U14" s="99">
        <v>9</v>
      </c>
      <c r="V14" s="90">
        <f t="shared" si="4"/>
        <v>20.050999999999998</v>
      </c>
      <c r="W14" s="91">
        <f t="shared" si="5"/>
        <v>7.51</v>
      </c>
      <c r="X14" s="101"/>
      <c r="Y14" s="91" t="s">
        <v>77</v>
      </c>
      <c r="Z14" s="91">
        <v>4.97</v>
      </c>
      <c r="AA14" s="90">
        <v>30.175999999999998</v>
      </c>
      <c r="AB14" s="96">
        <v>9.9700000000000006</v>
      </c>
      <c r="AC14" s="96">
        <v>16.901</v>
      </c>
      <c r="AD14" s="96">
        <v>9.65</v>
      </c>
      <c r="AE14" s="96">
        <v>16.579000000000001</v>
      </c>
      <c r="AF14" s="96">
        <v>10.98</v>
      </c>
      <c r="AG14" s="96">
        <v>15.757</v>
      </c>
      <c r="AH14" s="96">
        <v>7.15</v>
      </c>
      <c r="AI14" s="96">
        <v>22.298999999999999</v>
      </c>
      <c r="AJ14" s="96">
        <v>7.9</v>
      </c>
      <c r="AK14" s="96">
        <v>17.114999999999998</v>
      </c>
      <c r="AL14" s="96">
        <v>11.75</v>
      </c>
      <c r="AM14" s="96">
        <v>14.458</v>
      </c>
      <c r="AN14" s="97" t="s">
        <v>25</v>
      </c>
      <c r="AO14" s="139">
        <f t="shared" si="6"/>
        <v>20.050999999999998</v>
      </c>
      <c r="AP14" s="139">
        <f t="shared" si="7"/>
        <v>7.51</v>
      </c>
      <c r="AQ14" s="147">
        <f t="shared" si="8"/>
        <v>139.44441673731984</v>
      </c>
      <c r="AR14" s="48"/>
    </row>
    <row r="15" spans="1:44" s="2" customFormat="1" ht="26.1" customHeight="1" x14ac:dyDescent="0.2">
      <c r="A15" s="12"/>
      <c r="B15" s="98"/>
      <c r="C15" s="84" t="s">
        <v>63</v>
      </c>
      <c r="D15" s="85" t="s">
        <v>49</v>
      </c>
      <c r="E15" s="86">
        <v>0</v>
      </c>
      <c r="F15" s="106" t="s">
        <v>47</v>
      </c>
      <c r="G15" s="86">
        <v>0</v>
      </c>
      <c r="H15" s="106" t="s">
        <v>47</v>
      </c>
      <c r="I15" s="86">
        <v>0</v>
      </c>
      <c r="J15" s="106" t="s">
        <v>47</v>
      </c>
      <c r="K15" s="86">
        <v>4</v>
      </c>
      <c r="L15" s="87">
        <v>19.361999999999998</v>
      </c>
      <c r="M15" s="86">
        <v>0</v>
      </c>
      <c r="N15" s="106" t="s">
        <v>47</v>
      </c>
      <c r="O15" s="86">
        <v>2.67</v>
      </c>
      <c r="P15" s="87">
        <v>17.641999999999999</v>
      </c>
      <c r="Q15" s="90">
        <f t="shared" si="0"/>
        <v>6.67</v>
      </c>
      <c r="R15" s="90">
        <f t="shared" si="1"/>
        <v>0</v>
      </c>
      <c r="S15" s="90">
        <f t="shared" si="2"/>
        <v>4</v>
      </c>
      <c r="T15" s="91">
        <f t="shared" si="3"/>
        <v>6.67</v>
      </c>
      <c r="U15" s="91" t="s">
        <v>46</v>
      </c>
      <c r="V15" s="90">
        <v>14.458</v>
      </c>
      <c r="W15" s="91">
        <f t="shared" si="5"/>
        <v>4</v>
      </c>
      <c r="X15" s="91" t="s">
        <v>46</v>
      </c>
      <c r="Y15" s="91" t="s">
        <v>46</v>
      </c>
      <c r="Z15" s="91" t="s">
        <v>46</v>
      </c>
      <c r="AA15" s="90" t="s">
        <v>46</v>
      </c>
      <c r="AB15" s="96">
        <v>10.62</v>
      </c>
      <c r="AC15" s="96">
        <v>15.625</v>
      </c>
      <c r="AD15" s="96">
        <v>9.86</v>
      </c>
      <c r="AE15" s="96">
        <v>15.202</v>
      </c>
      <c r="AF15" s="96">
        <v>5.64</v>
      </c>
      <c r="AG15" s="96">
        <v>23.896000000000001</v>
      </c>
      <c r="AH15" s="96">
        <v>11.32</v>
      </c>
      <c r="AI15" s="96">
        <v>15.305</v>
      </c>
      <c r="AJ15" s="96">
        <v>10.89</v>
      </c>
      <c r="AK15" s="96">
        <v>16.045999999999999</v>
      </c>
      <c r="AL15" s="96">
        <v>9.84</v>
      </c>
      <c r="AM15" s="96">
        <v>16.757000000000001</v>
      </c>
      <c r="AN15" s="97" t="s">
        <v>24</v>
      </c>
      <c r="AO15" s="139">
        <f t="shared" si="6"/>
        <v>14.458</v>
      </c>
      <c r="AP15" s="139">
        <f t="shared" si="7"/>
        <v>4</v>
      </c>
      <c r="AQ15" s="147">
        <f t="shared" si="8"/>
        <v>193.38774380965555</v>
      </c>
      <c r="AR15" s="48"/>
    </row>
    <row r="16" spans="1:44" s="2" customFormat="1" ht="5.0999999999999996" customHeight="1" x14ac:dyDescent="0.2">
      <c r="A16" s="12"/>
      <c r="B16" s="98"/>
      <c r="C16" s="84"/>
      <c r="D16" s="85"/>
      <c r="E16" s="86"/>
      <c r="F16" s="106"/>
      <c r="G16" s="86"/>
      <c r="H16" s="106"/>
      <c r="I16" s="86"/>
      <c r="J16" s="106"/>
      <c r="K16" s="86"/>
      <c r="L16" s="87"/>
      <c r="M16" s="86"/>
      <c r="N16" s="106"/>
      <c r="O16" s="86"/>
      <c r="P16" s="87"/>
      <c r="Q16" s="90"/>
      <c r="R16" s="90"/>
      <c r="S16" s="90"/>
      <c r="T16" s="91"/>
      <c r="U16" s="91"/>
      <c r="V16" s="90"/>
      <c r="W16" s="91"/>
      <c r="X16" s="91"/>
      <c r="Y16" s="91"/>
      <c r="Z16" s="91"/>
      <c r="AA16" s="90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7"/>
      <c r="AO16" s="139"/>
      <c r="AP16" s="139"/>
      <c r="AQ16" s="147"/>
      <c r="AR16" s="48"/>
    </row>
    <row r="17" spans="1:59" s="5" customFormat="1" ht="26.1" customHeight="1" thickBot="1" x14ac:dyDescent="0.25">
      <c r="A17" s="12"/>
      <c r="B17" s="83">
        <v>1</v>
      </c>
      <c r="C17" s="84" t="s">
        <v>48</v>
      </c>
      <c r="D17" s="85" t="s">
        <v>50</v>
      </c>
      <c r="E17" s="86">
        <v>9.1</v>
      </c>
      <c r="F17" s="87">
        <v>15.843</v>
      </c>
      <c r="G17" s="86">
        <v>11.27</v>
      </c>
      <c r="H17" s="87">
        <v>14.848000000000001</v>
      </c>
      <c r="I17" s="86">
        <v>8.9499999999999993</v>
      </c>
      <c r="J17" s="88">
        <v>13.731999999999999</v>
      </c>
      <c r="K17" s="86">
        <v>1</v>
      </c>
      <c r="L17" s="106" t="s">
        <v>47</v>
      </c>
      <c r="M17" s="89">
        <v>12.77</v>
      </c>
      <c r="N17" s="88">
        <v>13.996</v>
      </c>
      <c r="O17" s="86">
        <v>9.35</v>
      </c>
      <c r="P17" s="87">
        <v>14.487</v>
      </c>
      <c r="Q17" s="90">
        <f t="shared" si="0"/>
        <v>52.44</v>
      </c>
      <c r="R17" s="90">
        <f t="shared" si="1"/>
        <v>1</v>
      </c>
      <c r="S17" s="90">
        <f t="shared" si="2"/>
        <v>12.77</v>
      </c>
      <c r="T17" s="91">
        <f t="shared" si="3"/>
        <v>51.44</v>
      </c>
      <c r="U17" s="99">
        <v>3</v>
      </c>
      <c r="V17" s="93">
        <f t="shared" ref="V17:V23" si="9">MIN(H17,F17,J17,L17,N17,P17)</f>
        <v>13.731999999999999</v>
      </c>
      <c r="W17" s="94">
        <f t="shared" si="5"/>
        <v>12.77</v>
      </c>
      <c r="X17" s="107" t="s">
        <v>78</v>
      </c>
      <c r="Y17" s="91" t="s">
        <v>76</v>
      </c>
      <c r="Z17" s="91">
        <v>12.91</v>
      </c>
      <c r="AA17" s="90">
        <v>13.114000000000001</v>
      </c>
      <c r="AB17" s="96">
        <v>10.1</v>
      </c>
      <c r="AC17" s="96">
        <v>15.776</v>
      </c>
      <c r="AD17" s="96">
        <v>11.82</v>
      </c>
      <c r="AE17" s="96">
        <v>14.893000000000001</v>
      </c>
      <c r="AF17" s="96">
        <v>8.86</v>
      </c>
      <c r="AG17" s="96">
        <v>18.181999999999999</v>
      </c>
      <c r="AH17" s="96">
        <v>4</v>
      </c>
      <c r="AI17" s="96">
        <v>19.632000000000001</v>
      </c>
      <c r="AJ17" s="96" t="str">
        <f>C25</f>
        <v>Andy Player</v>
      </c>
      <c r="AK17" s="96"/>
      <c r="AL17" s="96">
        <v>11.69</v>
      </c>
      <c r="AM17" s="96">
        <v>14.083</v>
      </c>
      <c r="AN17" s="97" t="s">
        <v>20</v>
      </c>
      <c r="AO17" s="138">
        <f>MIN(AA17,V17)</f>
        <v>13.114000000000001</v>
      </c>
      <c r="AP17" s="138">
        <f>MAX(Z17,W17)</f>
        <v>12.91</v>
      </c>
      <c r="AQ17" s="146">
        <f t="shared" si="8"/>
        <v>213.20725941741648</v>
      </c>
      <c r="AR17" s="48"/>
    </row>
    <row r="18" spans="1:59" s="2" customFormat="1" ht="26.1" customHeight="1" x14ac:dyDescent="0.2">
      <c r="A18" s="12"/>
      <c r="B18" s="98">
        <v>2</v>
      </c>
      <c r="C18" s="84" t="s">
        <v>64</v>
      </c>
      <c r="D18" s="105" t="s">
        <v>50</v>
      </c>
      <c r="E18" s="86">
        <v>9.58</v>
      </c>
      <c r="F18" s="87">
        <v>15.99</v>
      </c>
      <c r="G18" s="89">
        <v>11.82</v>
      </c>
      <c r="H18" s="87">
        <v>14.893000000000001</v>
      </c>
      <c r="I18" s="89">
        <v>11</v>
      </c>
      <c r="J18" s="87">
        <v>14.279</v>
      </c>
      <c r="K18" s="89">
        <v>11.32</v>
      </c>
      <c r="L18" s="87">
        <v>15.305</v>
      </c>
      <c r="M18" s="86">
        <v>12.06</v>
      </c>
      <c r="N18" s="87">
        <v>14.3</v>
      </c>
      <c r="O18" s="89">
        <v>11.75</v>
      </c>
      <c r="P18" s="87">
        <v>14.458</v>
      </c>
      <c r="Q18" s="90">
        <f t="shared" si="0"/>
        <v>67.53</v>
      </c>
      <c r="R18" s="90">
        <f t="shared" si="1"/>
        <v>9.58</v>
      </c>
      <c r="S18" s="90">
        <f t="shared" si="2"/>
        <v>12.06</v>
      </c>
      <c r="T18" s="91">
        <f t="shared" si="3"/>
        <v>57.95</v>
      </c>
      <c r="U18" s="92">
        <v>1</v>
      </c>
      <c r="V18" s="108">
        <f t="shared" si="9"/>
        <v>14.279</v>
      </c>
      <c r="W18" s="109">
        <f t="shared" si="5"/>
        <v>12.06</v>
      </c>
      <c r="X18" s="110"/>
      <c r="Y18" s="91" t="s">
        <v>76</v>
      </c>
      <c r="Z18" s="91">
        <v>12.39</v>
      </c>
      <c r="AA18" s="90">
        <v>13.382</v>
      </c>
      <c r="AB18" s="96">
        <v>7.54</v>
      </c>
      <c r="AC18" s="96">
        <v>18.172999999999998</v>
      </c>
      <c r="AD18" s="96">
        <v>12.13</v>
      </c>
      <c r="AE18" s="96">
        <v>14.512</v>
      </c>
      <c r="AF18" s="96">
        <v>11.43</v>
      </c>
      <c r="AG18" s="96">
        <v>14.657</v>
      </c>
      <c r="AH18" s="96">
        <v>9.91</v>
      </c>
      <c r="AI18" s="96">
        <v>15.916</v>
      </c>
      <c r="AJ18" s="96">
        <v>10.64</v>
      </c>
      <c r="AK18" s="96">
        <v>16.611999999999998</v>
      </c>
      <c r="AL18" s="96">
        <v>10.86</v>
      </c>
      <c r="AM18" s="96">
        <v>14.933</v>
      </c>
      <c r="AN18" s="97" t="s">
        <v>34</v>
      </c>
      <c r="AO18" s="139">
        <f>MIN(AA18,V18)</f>
        <v>13.382</v>
      </c>
      <c r="AP18" s="139">
        <f>MAX(Z18,W18)</f>
        <v>12.39</v>
      </c>
      <c r="AQ18" s="147">
        <f t="shared" si="8"/>
        <v>208.93737856822597</v>
      </c>
      <c r="AR18" s="48"/>
    </row>
    <row r="19" spans="1:59" s="2" customFormat="1" ht="26.1" customHeight="1" x14ac:dyDescent="0.2">
      <c r="A19" s="12"/>
      <c r="B19" s="98">
        <v>3</v>
      </c>
      <c r="C19" s="84" t="s">
        <v>65</v>
      </c>
      <c r="D19" s="85" t="s">
        <v>50</v>
      </c>
      <c r="E19" s="89">
        <v>11.05</v>
      </c>
      <c r="F19" s="88">
        <v>15.002000000000001</v>
      </c>
      <c r="G19" s="86">
        <v>11.35</v>
      </c>
      <c r="H19" s="88">
        <v>14.83</v>
      </c>
      <c r="I19" s="86">
        <v>10.63</v>
      </c>
      <c r="J19" s="87">
        <v>14.329000000000001</v>
      </c>
      <c r="K19" s="86">
        <v>10.96</v>
      </c>
      <c r="L19" s="88">
        <v>14.951000000000001</v>
      </c>
      <c r="M19" s="86">
        <v>11.06</v>
      </c>
      <c r="N19" s="87">
        <v>14.1</v>
      </c>
      <c r="O19" s="86">
        <v>10.9</v>
      </c>
      <c r="P19" s="88">
        <v>14.419</v>
      </c>
      <c r="Q19" s="90">
        <f t="shared" si="0"/>
        <v>65.95</v>
      </c>
      <c r="R19" s="90">
        <f t="shared" si="1"/>
        <v>10.63</v>
      </c>
      <c r="S19" s="90">
        <f t="shared" si="2"/>
        <v>11.06</v>
      </c>
      <c r="T19" s="91">
        <f t="shared" si="3"/>
        <v>55.32</v>
      </c>
      <c r="U19" s="99">
        <v>2</v>
      </c>
      <c r="V19" s="90">
        <f t="shared" si="9"/>
        <v>14.1</v>
      </c>
      <c r="W19" s="91">
        <f t="shared" si="5"/>
        <v>11.35</v>
      </c>
      <c r="X19" s="102"/>
      <c r="Y19" s="91" t="s">
        <v>76</v>
      </c>
      <c r="Z19" s="91">
        <v>10.53</v>
      </c>
      <c r="AA19" s="90">
        <v>14.776999999999999</v>
      </c>
      <c r="AB19" s="96">
        <v>9.1</v>
      </c>
      <c r="AC19" s="96">
        <v>15.83</v>
      </c>
      <c r="AD19" s="96">
        <v>10.25</v>
      </c>
      <c r="AE19" s="96">
        <v>16.149999999999999</v>
      </c>
      <c r="AF19" s="96">
        <v>8.93</v>
      </c>
      <c r="AG19" s="96">
        <v>14.621</v>
      </c>
      <c r="AH19" s="96">
        <v>10.96</v>
      </c>
      <c r="AI19" s="96">
        <v>14.951000000000001</v>
      </c>
      <c r="AJ19" s="96">
        <v>7.16</v>
      </c>
      <c r="AK19" s="96">
        <v>20.050999999999998</v>
      </c>
      <c r="AL19" s="96">
        <v>4.68</v>
      </c>
      <c r="AM19" s="96">
        <v>25.579000000000001</v>
      </c>
      <c r="AN19" s="97" t="s">
        <v>18</v>
      </c>
      <c r="AO19" s="139">
        <f>MIN(AA19,V19)</f>
        <v>14.1</v>
      </c>
      <c r="AP19" s="139">
        <f>MAX(Z19,W19)</f>
        <v>11.35</v>
      </c>
      <c r="AQ19" s="147">
        <f t="shared" si="8"/>
        <v>198.29787234042553</v>
      </c>
      <c r="AR19" s="48"/>
    </row>
    <row r="20" spans="1:59" s="2" customFormat="1" ht="5.0999999999999996" customHeight="1" x14ac:dyDescent="0.2">
      <c r="A20" s="12"/>
      <c r="B20" s="98"/>
      <c r="C20" s="84"/>
      <c r="D20" s="85"/>
      <c r="E20" s="89"/>
      <c r="F20" s="88"/>
      <c r="G20" s="86"/>
      <c r="H20" s="88"/>
      <c r="I20" s="86"/>
      <c r="J20" s="87"/>
      <c r="K20" s="86"/>
      <c r="L20" s="88"/>
      <c r="M20" s="86"/>
      <c r="N20" s="87"/>
      <c r="O20" s="86"/>
      <c r="P20" s="88"/>
      <c r="Q20" s="90"/>
      <c r="R20" s="90"/>
      <c r="S20" s="90"/>
      <c r="T20" s="91"/>
      <c r="U20" s="99"/>
      <c r="V20" s="90"/>
      <c r="W20" s="91"/>
      <c r="X20" s="107"/>
      <c r="Y20" s="91"/>
      <c r="Z20" s="91"/>
      <c r="AA20" s="90"/>
      <c r="AB20" s="96"/>
      <c r="AC20" s="96"/>
      <c r="AD20" s="96"/>
      <c r="AE20" s="96"/>
      <c r="AF20" s="96"/>
      <c r="AG20" s="96"/>
      <c r="AH20" s="96"/>
      <c r="AI20" s="96"/>
      <c r="AJ20" s="96"/>
      <c r="AK20" s="96"/>
      <c r="AL20" s="96"/>
      <c r="AM20" s="96"/>
      <c r="AN20" s="97"/>
      <c r="AO20" s="139"/>
      <c r="AP20" s="139"/>
      <c r="AQ20" s="147"/>
      <c r="AR20" s="48"/>
    </row>
    <row r="21" spans="1:59" s="2" customFormat="1" ht="26.1" customHeight="1" x14ac:dyDescent="0.2">
      <c r="A21" s="12"/>
      <c r="B21" s="111">
        <v>1</v>
      </c>
      <c r="C21" s="84" t="s">
        <v>66</v>
      </c>
      <c r="D21" s="85" t="s">
        <v>51</v>
      </c>
      <c r="E21" s="86">
        <v>7.9</v>
      </c>
      <c r="F21" s="88">
        <v>15.285</v>
      </c>
      <c r="G21" s="89">
        <v>12.13</v>
      </c>
      <c r="H21" s="88">
        <v>14.512</v>
      </c>
      <c r="I21" s="89">
        <v>12.19</v>
      </c>
      <c r="J21" s="88">
        <v>14.286</v>
      </c>
      <c r="K21" s="89">
        <v>12.89</v>
      </c>
      <c r="L21" s="88">
        <v>14.691000000000001</v>
      </c>
      <c r="M21" s="89">
        <v>11.6</v>
      </c>
      <c r="N21" s="88">
        <v>14.579000000000001</v>
      </c>
      <c r="O21" s="86">
        <v>10.52</v>
      </c>
      <c r="P21" s="88">
        <v>14.619</v>
      </c>
      <c r="Q21" s="90">
        <f t="shared" si="0"/>
        <v>67.23</v>
      </c>
      <c r="R21" s="90">
        <f t="shared" si="1"/>
        <v>7.9</v>
      </c>
      <c r="S21" s="90">
        <f t="shared" si="2"/>
        <v>12.89</v>
      </c>
      <c r="T21" s="91">
        <f t="shared" si="3"/>
        <v>59.330000000000005</v>
      </c>
      <c r="U21" s="92">
        <v>1</v>
      </c>
      <c r="V21" s="93">
        <f t="shared" si="9"/>
        <v>14.286</v>
      </c>
      <c r="W21" s="94">
        <f t="shared" si="5"/>
        <v>12.89</v>
      </c>
      <c r="X21" s="95"/>
      <c r="Y21" s="91" t="s">
        <v>76</v>
      </c>
      <c r="Z21" s="91">
        <v>12.14</v>
      </c>
      <c r="AA21" s="90">
        <v>14.56</v>
      </c>
      <c r="AB21" s="96">
        <v>9.86</v>
      </c>
      <c r="AC21" s="96">
        <v>15.294</v>
      </c>
      <c r="AD21" s="96">
        <v>6.72</v>
      </c>
      <c r="AE21" s="96">
        <v>24.067</v>
      </c>
      <c r="AF21" s="96">
        <v>0</v>
      </c>
      <c r="AG21" s="96"/>
      <c r="AH21" s="96">
        <v>8.64</v>
      </c>
      <c r="AI21" s="96">
        <v>14.821999999999999</v>
      </c>
      <c r="AJ21" s="96">
        <v>11.06</v>
      </c>
      <c r="AK21" s="96">
        <v>14.1</v>
      </c>
      <c r="AL21" s="96">
        <v>10.220000000000001</v>
      </c>
      <c r="AM21" s="96">
        <v>15.359</v>
      </c>
      <c r="AN21" s="97" t="s">
        <v>31</v>
      </c>
      <c r="AO21" s="138">
        <f>MIN(AA21,V21)</f>
        <v>14.286</v>
      </c>
      <c r="AP21" s="138">
        <f>MAX(Z21,W21)</f>
        <v>12.89</v>
      </c>
      <c r="AQ21" s="146">
        <f t="shared" si="8"/>
        <v>195.71608567828645</v>
      </c>
      <c r="AR21" s="48"/>
    </row>
    <row r="22" spans="1:59" s="2" customFormat="1" ht="26.1" customHeight="1" x14ac:dyDescent="0.2">
      <c r="A22" s="12"/>
      <c r="B22" s="98">
        <v>2</v>
      </c>
      <c r="C22" s="84" t="s">
        <v>67</v>
      </c>
      <c r="D22" s="85" t="s">
        <v>51</v>
      </c>
      <c r="E22" s="86">
        <v>9.58</v>
      </c>
      <c r="F22" s="87">
        <v>15.565</v>
      </c>
      <c r="G22" s="86">
        <v>9.86</v>
      </c>
      <c r="H22" s="87">
        <v>15.202</v>
      </c>
      <c r="I22" s="86">
        <v>11.43</v>
      </c>
      <c r="J22" s="87">
        <v>14.657</v>
      </c>
      <c r="K22" s="86">
        <v>10.42</v>
      </c>
      <c r="L22" s="87">
        <v>14.988</v>
      </c>
      <c r="M22" s="86">
        <v>7.9</v>
      </c>
      <c r="N22" s="87">
        <v>17.114999999999998</v>
      </c>
      <c r="O22" s="89">
        <v>11.45</v>
      </c>
      <c r="P22" s="87">
        <v>14.694000000000001</v>
      </c>
      <c r="Q22" s="90">
        <f t="shared" si="0"/>
        <v>60.64</v>
      </c>
      <c r="R22" s="90">
        <f t="shared" si="1"/>
        <v>7.9</v>
      </c>
      <c r="S22" s="90">
        <f t="shared" si="2"/>
        <v>11.45</v>
      </c>
      <c r="T22" s="91">
        <f t="shared" si="3"/>
        <v>52.74</v>
      </c>
      <c r="U22" s="99">
        <v>3</v>
      </c>
      <c r="V22" s="90">
        <f t="shared" si="9"/>
        <v>14.657</v>
      </c>
      <c r="W22" s="91">
        <f t="shared" si="5"/>
        <v>11.45</v>
      </c>
      <c r="X22" s="100"/>
      <c r="Y22" s="91" t="s">
        <v>76</v>
      </c>
      <c r="Z22" s="91">
        <v>11.57</v>
      </c>
      <c r="AA22" s="90">
        <v>14.696</v>
      </c>
      <c r="AB22" s="96">
        <v>11.05</v>
      </c>
      <c r="AC22" s="96">
        <v>15.002000000000001</v>
      </c>
      <c r="AD22" s="96" t="str">
        <f>C19</f>
        <v>Gareth Winslade</v>
      </c>
      <c r="AE22" s="96"/>
      <c r="AF22" s="96" t="str">
        <f>C23</f>
        <v>Deane Walpole</v>
      </c>
      <c r="AG22" s="96"/>
      <c r="AH22" s="96">
        <v>10.210000000000001</v>
      </c>
      <c r="AI22" s="96">
        <v>16.454999999999998</v>
      </c>
      <c r="AJ22" s="96">
        <v>8.9</v>
      </c>
      <c r="AK22" s="96">
        <v>17.977</v>
      </c>
      <c r="AL22" s="96">
        <v>7.03</v>
      </c>
      <c r="AM22" s="96">
        <v>23.552</v>
      </c>
      <c r="AN22" s="97" t="s">
        <v>33</v>
      </c>
      <c r="AO22" s="139">
        <f>MIN(AA22,V22)</f>
        <v>14.657</v>
      </c>
      <c r="AP22" s="139">
        <f>MAX(Z22,W22)</f>
        <v>11.57</v>
      </c>
      <c r="AQ22" s="147">
        <f t="shared" si="8"/>
        <v>190.76209319778945</v>
      </c>
      <c r="AR22" s="48"/>
    </row>
    <row r="23" spans="1:59" s="2" customFormat="1" ht="26.1" customHeight="1" x14ac:dyDescent="0.2">
      <c r="A23" s="12"/>
      <c r="B23" s="98">
        <v>3</v>
      </c>
      <c r="C23" s="84" t="s">
        <v>68</v>
      </c>
      <c r="D23" s="85" t="s">
        <v>51</v>
      </c>
      <c r="E23" s="89">
        <v>10.1</v>
      </c>
      <c r="F23" s="87">
        <v>15.766</v>
      </c>
      <c r="G23" s="86">
        <v>10.48</v>
      </c>
      <c r="H23" s="87">
        <v>15.108000000000001</v>
      </c>
      <c r="I23" s="86">
        <v>10.9</v>
      </c>
      <c r="J23" s="87">
        <v>15.436999999999999</v>
      </c>
      <c r="K23" s="86">
        <v>10.210000000000001</v>
      </c>
      <c r="L23" s="87">
        <v>16.454999999999998</v>
      </c>
      <c r="M23" s="86">
        <v>10.81</v>
      </c>
      <c r="N23" s="87">
        <v>15.112</v>
      </c>
      <c r="O23" s="86">
        <v>10.76</v>
      </c>
      <c r="P23" s="87">
        <v>15.199</v>
      </c>
      <c r="Q23" s="90">
        <f t="shared" si="0"/>
        <v>63.26</v>
      </c>
      <c r="R23" s="90">
        <f t="shared" si="1"/>
        <v>10.1</v>
      </c>
      <c r="S23" s="90">
        <f t="shared" si="2"/>
        <v>10.9</v>
      </c>
      <c r="T23" s="91">
        <f t="shared" si="3"/>
        <v>53.16</v>
      </c>
      <c r="U23" s="99">
        <v>2</v>
      </c>
      <c r="V23" s="90">
        <f t="shared" si="9"/>
        <v>15.108000000000001</v>
      </c>
      <c r="W23" s="91">
        <f t="shared" si="5"/>
        <v>10.9</v>
      </c>
      <c r="X23" s="91" t="s">
        <v>78</v>
      </c>
      <c r="Y23" s="91" t="s">
        <v>76</v>
      </c>
      <c r="Z23" s="91">
        <v>11.03</v>
      </c>
      <c r="AA23" s="90">
        <v>15.13</v>
      </c>
      <c r="AB23" s="96">
        <v>9.58</v>
      </c>
      <c r="AC23" s="96">
        <v>15.565</v>
      </c>
      <c r="AD23" s="96">
        <v>9.15</v>
      </c>
      <c r="AE23" s="96">
        <v>16.065000000000001</v>
      </c>
      <c r="AF23" s="96">
        <v>10.36</v>
      </c>
      <c r="AG23" s="96">
        <v>15.750999999999999</v>
      </c>
      <c r="AH23" s="96">
        <v>9.77</v>
      </c>
      <c r="AI23" s="96">
        <v>15.558999999999999</v>
      </c>
      <c r="AJ23" s="96">
        <v>8.9700000000000006</v>
      </c>
      <c r="AK23" s="96">
        <v>17.327000000000002</v>
      </c>
      <c r="AL23" s="96">
        <v>10.52</v>
      </c>
      <c r="AM23" s="96">
        <v>14.619</v>
      </c>
      <c r="AN23" s="97" t="s">
        <v>32</v>
      </c>
      <c r="AO23" s="139">
        <f>MIN(AA23,V23)</f>
        <v>15.108000000000001</v>
      </c>
      <c r="AP23" s="139">
        <f>MAX(Z23,W23)</f>
        <v>11.03</v>
      </c>
      <c r="AQ23" s="147">
        <f t="shared" si="8"/>
        <v>185.06751389992056</v>
      </c>
      <c r="AR23" s="48"/>
    </row>
    <row r="24" spans="1:59" s="2" customFormat="1" ht="5.0999999999999996" customHeight="1" x14ac:dyDescent="0.2">
      <c r="A24" s="12"/>
      <c r="B24" s="98"/>
      <c r="C24" s="84"/>
      <c r="D24" s="85"/>
      <c r="E24" s="89"/>
      <c r="F24" s="87"/>
      <c r="G24" s="86"/>
      <c r="H24" s="87"/>
      <c r="I24" s="86"/>
      <c r="J24" s="87"/>
      <c r="K24" s="86"/>
      <c r="L24" s="87"/>
      <c r="M24" s="86"/>
      <c r="N24" s="87"/>
      <c r="O24" s="86"/>
      <c r="P24" s="87"/>
      <c r="Q24" s="90"/>
      <c r="R24" s="90"/>
      <c r="S24" s="90"/>
      <c r="T24" s="91"/>
      <c r="U24" s="99"/>
      <c r="V24" s="90"/>
      <c r="W24" s="91"/>
      <c r="X24" s="91"/>
      <c r="Y24" s="91"/>
      <c r="Z24" s="91"/>
      <c r="AA24" s="90"/>
      <c r="AB24" s="96"/>
      <c r="AC24" s="96"/>
      <c r="AD24" s="96"/>
      <c r="AE24" s="96"/>
      <c r="AF24" s="96"/>
      <c r="AG24" s="96"/>
      <c r="AH24" s="96"/>
      <c r="AI24" s="96"/>
      <c r="AJ24" s="96"/>
      <c r="AK24" s="96"/>
      <c r="AL24" s="96"/>
      <c r="AM24" s="96"/>
      <c r="AN24" s="97"/>
      <c r="AO24" s="139"/>
      <c r="AP24" s="139"/>
      <c r="AQ24" s="147"/>
      <c r="AR24" s="48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</row>
    <row r="25" spans="1:59" ht="26.1" customHeight="1" x14ac:dyDescent="0.2">
      <c r="A25" s="12"/>
      <c r="B25" s="83">
        <v>1</v>
      </c>
      <c r="C25" s="84" t="s">
        <v>69</v>
      </c>
      <c r="D25" s="112" t="s">
        <v>52</v>
      </c>
      <c r="E25" s="113">
        <v>15.95</v>
      </c>
      <c r="F25" s="114">
        <v>9.8989999999999991</v>
      </c>
      <c r="G25" s="113">
        <v>18.47</v>
      </c>
      <c r="H25" s="114">
        <v>9.3940000000000001</v>
      </c>
      <c r="I25" s="113">
        <v>17.440000000000001</v>
      </c>
      <c r="J25" s="114">
        <v>9.6240000000000006</v>
      </c>
      <c r="K25" s="113">
        <v>16.940000000000001</v>
      </c>
      <c r="L25" s="114">
        <v>10.206</v>
      </c>
      <c r="M25" s="113">
        <v>17.36</v>
      </c>
      <c r="N25" s="114">
        <v>10.003</v>
      </c>
      <c r="O25" s="113">
        <v>17.190000000000001</v>
      </c>
      <c r="P25" s="114">
        <v>9.9109999999999996</v>
      </c>
      <c r="Q25" s="91">
        <f>SUM(G25,E25,I25,K25,M25,O25)</f>
        <v>103.35</v>
      </c>
      <c r="R25" s="91">
        <f>MIN(G25,E25,I25,K25,M25,O25)</f>
        <v>15.95</v>
      </c>
      <c r="S25" s="91">
        <f>MAX(I25,K25,M25,O25)</f>
        <v>17.440000000000001</v>
      </c>
      <c r="T25" s="91">
        <f>SUM(Q25-R25)</f>
        <v>87.399999999999991</v>
      </c>
      <c r="U25" s="92">
        <v>1</v>
      </c>
      <c r="V25" s="115">
        <f>MIN(H25,F25,J25,L25,N25,P25)</f>
        <v>9.3940000000000001</v>
      </c>
      <c r="W25" s="116">
        <f>MAX(G25,E25,I25,K25,M25,O25)</f>
        <v>18.47</v>
      </c>
      <c r="X25" s="117"/>
      <c r="Y25" s="91" t="s">
        <v>76</v>
      </c>
      <c r="Z25" s="91">
        <v>17.07</v>
      </c>
      <c r="AA25" s="90">
        <v>9.8190000000000008</v>
      </c>
      <c r="AB25" s="140"/>
      <c r="AC25" s="140"/>
      <c r="AD25" s="140"/>
      <c r="AE25" s="140"/>
      <c r="AF25" s="141"/>
      <c r="AG25" s="141"/>
      <c r="AH25" s="141"/>
      <c r="AI25" s="141"/>
      <c r="AJ25" s="141"/>
      <c r="AK25" s="141"/>
      <c r="AL25" s="141"/>
      <c r="AM25" s="141"/>
      <c r="AN25" s="141"/>
      <c r="AO25" s="145">
        <f>MIN(AA25,V25)</f>
        <v>9.3940000000000001</v>
      </c>
      <c r="AP25" s="145">
        <f>MAX(Z25,W25)</f>
        <v>18.47</v>
      </c>
      <c r="AQ25" s="148">
        <f t="shared" si="8"/>
        <v>297.63678944006813</v>
      </c>
      <c r="AR25" s="48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</row>
    <row r="26" spans="1:59" s="5" customFormat="1" ht="26.1" customHeight="1" thickBot="1" x14ac:dyDescent="0.25">
      <c r="A26" s="12"/>
      <c r="B26" s="98">
        <v>2</v>
      </c>
      <c r="C26" s="84" t="s">
        <v>70</v>
      </c>
      <c r="D26" s="118" t="s">
        <v>52</v>
      </c>
      <c r="E26" s="86">
        <v>12.03</v>
      </c>
      <c r="F26" s="86">
        <v>11.851000000000001</v>
      </c>
      <c r="G26" s="86">
        <v>13.05</v>
      </c>
      <c r="H26" s="86">
        <v>10.916</v>
      </c>
      <c r="I26" s="86">
        <v>16.239999999999998</v>
      </c>
      <c r="J26" s="86">
        <v>10.526</v>
      </c>
      <c r="K26" s="86">
        <v>11.13</v>
      </c>
      <c r="L26" s="86">
        <v>10.611000000000001</v>
      </c>
      <c r="M26" s="86">
        <v>14.67</v>
      </c>
      <c r="N26" s="86">
        <v>10.936999999999999</v>
      </c>
      <c r="O26" s="86">
        <v>15.99</v>
      </c>
      <c r="P26" s="86">
        <v>10.303000000000001</v>
      </c>
      <c r="Q26" s="91">
        <f>SUM(G26,E26,I26,K26,M26,O26)</f>
        <v>83.109999999999985</v>
      </c>
      <c r="R26" s="91">
        <f>MIN(G26,E26,I26,K26,M26,O26)</f>
        <v>11.13</v>
      </c>
      <c r="S26" s="91">
        <f>MAX(I26,K26,M26,O26)</f>
        <v>16.239999999999998</v>
      </c>
      <c r="T26" s="91">
        <f>SUM(Q26-R26)</f>
        <v>71.97999999999999</v>
      </c>
      <c r="U26" s="99">
        <v>4</v>
      </c>
      <c r="V26" s="90">
        <f>MIN(H26,F26,J26,L26,N26,P26)</f>
        <v>10.303000000000001</v>
      </c>
      <c r="W26" s="91">
        <f>MAX(G26,E26,I26,K26,M26,O26)</f>
        <v>16.239999999999998</v>
      </c>
      <c r="X26" s="95"/>
      <c r="Y26" s="91" t="s">
        <v>76</v>
      </c>
      <c r="Z26" s="91">
        <v>16.54</v>
      </c>
      <c r="AA26" s="90">
        <v>10.6</v>
      </c>
      <c r="AB26" s="140"/>
      <c r="AC26" s="140"/>
      <c r="AD26" s="140"/>
      <c r="AE26" s="140"/>
      <c r="AF26" s="141"/>
      <c r="AG26" s="141"/>
      <c r="AH26" s="141"/>
      <c r="AI26" s="141"/>
      <c r="AJ26" s="141"/>
      <c r="AK26" s="141"/>
      <c r="AL26" s="141"/>
      <c r="AM26" s="141"/>
      <c r="AN26" s="141"/>
      <c r="AO26" s="139">
        <f>MIN(AA26,V26)</f>
        <v>10.303000000000001</v>
      </c>
      <c r="AP26" s="139">
        <f>MAX(Z26,W26)</f>
        <v>16.54</v>
      </c>
      <c r="AQ26" s="147">
        <f t="shared" si="8"/>
        <v>271.37726875667278</v>
      </c>
      <c r="AR26" s="48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</row>
    <row r="27" spans="1:59" s="3" customFormat="1" ht="26.1" customHeight="1" x14ac:dyDescent="0.2">
      <c r="A27" s="12"/>
      <c r="B27" s="98">
        <v>4</v>
      </c>
      <c r="C27" s="84" t="s">
        <v>71</v>
      </c>
      <c r="D27" s="118" t="s">
        <v>52</v>
      </c>
      <c r="E27" s="86">
        <v>11.53</v>
      </c>
      <c r="F27" s="86">
        <v>11.044</v>
      </c>
      <c r="G27" s="86">
        <v>5.66</v>
      </c>
      <c r="H27" s="86">
        <v>11.726000000000001</v>
      </c>
      <c r="I27" s="86">
        <v>15.46</v>
      </c>
      <c r="J27" s="86">
        <v>10.569000000000001</v>
      </c>
      <c r="K27" s="86">
        <v>15.5</v>
      </c>
      <c r="L27" s="86">
        <v>10.573</v>
      </c>
      <c r="M27" s="86">
        <v>11.17</v>
      </c>
      <c r="N27" s="86">
        <v>14.382</v>
      </c>
      <c r="O27" s="86">
        <v>15.53</v>
      </c>
      <c r="P27" s="86">
        <v>10.304</v>
      </c>
      <c r="Q27" s="91">
        <f>SUM(G27,E27,I27,K27,M27,O27)</f>
        <v>74.849999999999994</v>
      </c>
      <c r="R27" s="91">
        <f>MIN(G27,E27,I27,K27,M27,O27)</f>
        <v>5.66</v>
      </c>
      <c r="S27" s="91">
        <f>MAX(I27,K27,M27,O27)</f>
        <v>15.53</v>
      </c>
      <c r="T27" s="91">
        <f>SUM(Q27-R27)</f>
        <v>69.19</v>
      </c>
      <c r="U27" s="99">
        <v>2</v>
      </c>
      <c r="V27" s="90">
        <f>MIN(H27,F27,J27,L27,N27,P27)</f>
        <v>10.304</v>
      </c>
      <c r="W27" s="91">
        <f>MAX(G27,E27,I27,K27,M27,O27)</f>
        <v>15.53</v>
      </c>
      <c r="X27" s="119"/>
      <c r="Y27" s="91" t="s">
        <v>76</v>
      </c>
      <c r="Z27" s="91">
        <v>15.24</v>
      </c>
      <c r="AA27" s="90">
        <v>10.568</v>
      </c>
      <c r="AB27" s="140"/>
      <c r="AC27" s="140"/>
      <c r="AD27" s="140"/>
      <c r="AE27" s="140"/>
      <c r="AF27" s="141"/>
      <c r="AG27" s="141"/>
      <c r="AH27" s="141"/>
      <c r="AI27" s="141"/>
      <c r="AJ27" s="141"/>
      <c r="AK27" s="141"/>
      <c r="AL27" s="141"/>
      <c r="AM27" s="141"/>
      <c r="AN27" s="141"/>
      <c r="AO27" s="139">
        <f>MIN(AA27,V27)</f>
        <v>10.304</v>
      </c>
      <c r="AP27" s="139">
        <f>MAX(Z27,W27)</f>
        <v>15.53</v>
      </c>
      <c r="AQ27" s="147">
        <f t="shared" si="8"/>
        <v>271.35093167701865</v>
      </c>
      <c r="AR27" s="48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</row>
    <row r="28" spans="1:59" ht="26.1" customHeight="1" x14ac:dyDescent="0.2">
      <c r="A28" s="12"/>
      <c r="B28" s="98">
        <v>3</v>
      </c>
      <c r="C28" s="84" t="s">
        <v>72</v>
      </c>
      <c r="D28" s="118" t="s">
        <v>52</v>
      </c>
      <c r="E28" s="86">
        <v>13.05</v>
      </c>
      <c r="F28" s="86">
        <v>11.547000000000001</v>
      </c>
      <c r="G28" s="86">
        <v>14.83</v>
      </c>
      <c r="H28" s="86">
        <v>11.276</v>
      </c>
      <c r="I28" s="86">
        <v>12.33</v>
      </c>
      <c r="J28" s="86">
        <v>12.186999999999999</v>
      </c>
      <c r="K28" s="86">
        <v>14.25</v>
      </c>
      <c r="L28" s="86">
        <v>11.099</v>
      </c>
      <c r="M28" s="86">
        <v>14.97</v>
      </c>
      <c r="N28" s="86">
        <v>10.718999999999999</v>
      </c>
      <c r="O28" s="86">
        <v>15.9</v>
      </c>
      <c r="P28" s="86">
        <v>10.981</v>
      </c>
      <c r="Q28" s="91">
        <f>SUM(G28,E28,I28,K28,M28,O28)</f>
        <v>85.330000000000013</v>
      </c>
      <c r="R28" s="91">
        <f>MIN(G28,E28,I28,K28,M28,O28)</f>
        <v>12.33</v>
      </c>
      <c r="S28" s="91">
        <f>MAX(I28,K28,M28,O28)</f>
        <v>15.9</v>
      </c>
      <c r="T28" s="91">
        <f>SUM(Q28-R28)</f>
        <v>73.000000000000014</v>
      </c>
      <c r="U28" s="99">
        <v>3</v>
      </c>
      <c r="V28" s="90">
        <f>MIN(H28,F28,J28,L28,N28,P28)</f>
        <v>10.718999999999999</v>
      </c>
      <c r="W28" s="91">
        <f>MAX(G28,E28,I28,K28,M28,O28)</f>
        <v>15.9</v>
      </c>
      <c r="X28" s="91" t="s">
        <v>78</v>
      </c>
      <c r="Y28" s="91" t="s">
        <v>76</v>
      </c>
      <c r="Z28" s="91">
        <v>15.55</v>
      </c>
      <c r="AA28" s="90">
        <v>10.861000000000001</v>
      </c>
      <c r="AB28" s="140"/>
      <c r="AC28" s="140"/>
      <c r="AD28" s="140"/>
      <c r="AE28" s="140"/>
      <c r="AF28" s="141"/>
      <c r="AG28" s="141"/>
      <c r="AH28" s="141"/>
      <c r="AI28" s="141"/>
      <c r="AJ28" s="141"/>
      <c r="AK28" s="141"/>
      <c r="AL28" s="141"/>
      <c r="AM28" s="141"/>
      <c r="AN28" s="141"/>
      <c r="AO28" s="139">
        <f>MIN(AA28,V28)</f>
        <v>10.718999999999999</v>
      </c>
      <c r="AP28" s="139">
        <f>MAX(Z28,W28)</f>
        <v>15.9</v>
      </c>
      <c r="AQ28" s="147">
        <f t="shared" si="8"/>
        <v>260.84522809963619</v>
      </c>
      <c r="AR28" s="48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</row>
    <row r="29" spans="1:59" ht="26.1" customHeight="1" thickBot="1" x14ac:dyDescent="0.25">
      <c r="A29" s="12"/>
      <c r="B29" s="120">
        <v>5</v>
      </c>
      <c r="C29" s="121" t="s">
        <v>73</v>
      </c>
      <c r="D29" s="122" t="s">
        <v>52</v>
      </c>
      <c r="E29" s="123">
        <v>9.8699999999999992</v>
      </c>
      <c r="F29" s="123">
        <v>16.809999999999999</v>
      </c>
      <c r="G29" s="123">
        <v>9.77</v>
      </c>
      <c r="H29" s="123">
        <v>17.577999999999999</v>
      </c>
      <c r="I29" s="123">
        <v>10.84</v>
      </c>
      <c r="J29" s="123">
        <v>16.087</v>
      </c>
      <c r="K29" s="123">
        <v>10.37</v>
      </c>
      <c r="L29" s="123">
        <v>16.62</v>
      </c>
      <c r="M29" s="123">
        <v>10.47</v>
      </c>
      <c r="N29" s="123">
        <v>16.158999999999999</v>
      </c>
      <c r="O29" s="123">
        <v>10.68</v>
      </c>
      <c r="P29" s="123">
        <v>15.569000000000001</v>
      </c>
      <c r="Q29" s="124">
        <f>SUM(G29,E29,I29,K29,M29,O29)</f>
        <v>62</v>
      </c>
      <c r="R29" s="124">
        <f>MIN(G29,E29,I29,K29,M29,O29)</f>
        <v>9.77</v>
      </c>
      <c r="S29" s="124">
        <f>MAX(I29,K29,M29,O29)</f>
        <v>10.84</v>
      </c>
      <c r="T29" s="124">
        <f>SUM(Q29-R29)</f>
        <v>52.230000000000004</v>
      </c>
      <c r="U29" s="125">
        <v>5</v>
      </c>
      <c r="V29" s="126">
        <f>MIN(H29,F29,J29,L29,N29,P29)</f>
        <v>15.569000000000001</v>
      </c>
      <c r="W29" s="124">
        <f>MAX(G29,E29,I29,K29,M29,O29)</f>
        <v>10.84</v>
      </c>
      <c r="X29" s="127"/>
      <c r="Y29" s="124" t="s">
        <v>76</v>
      </c>
      <c r="Z29" s="124">
        <v>1</v>
      </c>
      <c r="AA29" s="126" t="s">
        <v>46</v>
      </c>
      <c r="AB29" s="142"/>
      <c r="AC29" s="142"/>
      <c r="AD29" s="142"/>
      <c r="AE29" s="142"/>
      <c r="AF29" s="143"/>
      <c r="AG29" s="143"/>
      <c r="AH29" s="143"/>
      <c r="AI29" s="143"/>
      <c r="AJ29" s="143"/>
      <c r="AK29" s="143"/>
      <c r="AL29" s="143"/>
      <c r="AM29" s="143"/>
      <c r="AN29" s="143"/>
      <c r="AO29" s="144">
        <f>MIN(AA29,V29)</f>
        <v>15.569000000000001</v>
      </c>
      <c r="AP29" s="144">
        <f>MAX(Z29,W29)</f>
        <v>10.84</v>
      </c>
      <c r="AQ29" s="149">
        <f t="shared" si="8"/>
        <v>179.5876421093198</v>
      </c>
      <c r="AR29" s="48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</row>
    <row r="30" spans="1:59" s="5" customFormat="1" ht="14.25" customHeight="1" thickBot="1" x14ac:dyDescent="0.25">
      <c r="A30" s="12"/>
      <c r="B30" s="20"/>
      <c r="C30" s="21"/>
      <c r="D30" s="27"/>
      <c r="E30" s="23"/>
      <c r="F30" s="23"/>
      <c r="G30" s="23"/>
      <c r="H30" s="23"/>
      <c r="I30" s="24"/>
      <c r="J30" s="24"/>
      <c r="K30" s="24"/>
      <c r="L30" s="24"/>
      <c r="M30" s="24"/>
      <c r="N30" s="24"/>
      <c r="O30" s="24"/>
      <c r="P30" s="24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6"/>
      <c r="AC30" s="26"/>
      <c r="AD30" s="26"/>
      <c r="AE30" s="26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</row>
    <row r="31" spans="1:59" s="3" customFormat="1" ht="14.25" customHeight="1" x14ac:dyDescent="0.2">
      <c r="A31" s="12"/>
      <c r="B31" s="20"/>
      <c r="C31" s="21"/>
      <c r="D31" s="27"/>
      <c r="E31" s="23"/>
      <c r="F31" s="23"/>
      <c r="G31" s="23"/>
      <c r="H31" s="23"/>
      <c r="I31" s="24"/>
      <c r="J31" s="24"/>
      <c r="K31" s="24"/>
      <c r="L31" s="24"/>
      <c r="M31" s="24"/>
      <c r="N31" s="24"/>
      <c r="O31" s="24"/>
      <c r="P31" s="24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6"/>
      <c r="AC31" s="26"/>
      <c r="AD31" s="26"/>
      <c r="AE31" s="26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</row>
    <row r="32" spans="1:59" ht="14.25" customHeight="1" x14ac:dyDescent="0.2">
      <c r="A32" s="12"/>
      <c r="B32" s="20"/>
      <c r="C32" s="21"/>
      <c r="D32" s="22"/>
      <c r="E32" s="23"/>
      <c r="F32" s="23"/>
      <c r="G32" s="23"/>
      <c r="H32" s="23"/>
      <c r="I32" s="24"/>
      <c r="J32" s="24"/>
      <c r="K32" s="24"/>
      <c r="L32" s="24"/>
      <c r="M32" s="24"/>
      <c r="N32" s="24"/>
      <c r="O32" s="24"/>
      <c r="P32" s="24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6"/>
      <c r="AC32" s="26"/>
      <c r="AD32" s="26"/>
      <c r="AE32" s="26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</row>
    <row r="33" spans="1:59" ht="64.5" customHeight="1" x14ac:dyDescent="0.2">
      <c r="A33" s="12"/>
      <c r="B33" s="20"/>
      <c r="C33" s="21"/>
      <c r="D33" s="27"/>
      <c r="E33" s="23"/>
      <c r="F33" s="23"/>
      <c r="G33" s="23"/>
      <c r="H33" s="23"/>
      <c r="I33" s="24"/>
      <c r="J33" s="24"/>
      <c r="K33" s="24"/>
      <c r="L33" s="24"/>
      <c r="M33" s="24"/>
      <c r="N33" s="24"/>
      <c r="O33" s="24"/>
      <c r="P33" s="24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6"/>
      <c r="AC33" s="26"/>
      <c r="AD33" s="26"/>
      <c r="AE33" s="26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</row>
    <row r="34" spans="1:59" s="2" customFormat="1" ht="14.25" customHeight="1" x14ac:dyDescent="0.2">
      <c r="A34" s="12"/>
      <c r="B34" s="20"/>
      <c r="C34" s="21"/>
      <c r="D34" s="27"/>
      <c r="E34" s="23"/>
      <c r="F34" s="23"/>
      <c r="G34" s="23"/>
      <c r="H34" s="23"/>
      <c r="I34" s="24"/>
      <c r="J34" s="24"/>
      <c r="K34" s="24"/>
      <c r="L34" s="24"/>
      <c r="M34" s="24"/>
      <c r="N34" s="24"/>
      <c r="O34" s="24"/>
      <c r="P34" s="24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6"/>
      <c r="AC34" s="26"/>
      <c r="AD34" s="26"/>
      <c r="AE34" s="26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</row>
    <row r="35" spans="1:59" s="5" customFormat="1" ht="60" customHeight="1" thickBot="1" x14ac:dyDescent="0.25">
      <c r="A35" s="12"/>
      <c r="B35" s="20"/>
      <c r="C35" s="21"/>
      <c r="D35" s="27"/>
      <c r="E35" s="23"/>
      <c r="F35" s="23"/>
      <c r="G35" s="23"/>
      <c r="H35" s="23"/>
      <c r="I35" s="24"/>
      <c r="J35" s="24"/>
      <c r="K35" s="24"/>
      <c r="L35" s="24"/>
      <c r="M35" s="24"/>
      <c r="N35" s="24"/>
      <c r="O35" s="24"/>
      <c r="P35" s="24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6"/>
      <c r="AC35" s="26"/>
      <c r="AD35" s="26"/>
      <c r="AE35" s="26"/>
      <c r="AF35" s="39"/>
      <c r="AG35" s="30"/>
      <c r="AH35" s="28"/>
      <c r="AI35" s="28"/>
      <c r="AJ35" s="28"/>
      <c r="AK35" s="45"/>
      <c r="AL35" s="40"/>
      <c r="AM35" s="12"/>
      <c r="AN35" s="12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</row>
    <row r="36" spans="1:59" s="12" customFormat="1" ht="14.25" customHeight="1" x14ac:dyDescent="0.2">
      <c r="B36" s="20"/>
      <c r="C36" s="21"/>
      <c r="D36" s="22"/>
      <c r="E36" s="23"/>
      <c r="F36" s="23"/>
      <c r="G36" s="23"/>
      <c r="H36" s="23"/>
      <c r="I36" s="24"/>
      <c r="J36" s="24"/>
      <c r="K36" s="24"/>
      <c r="L36" s="24"/>
      <c r="M36" s="24"/>
      <c r="N36" s="24"/>
      <c r="O36" s="24"/>
      <c r="P36" s="24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6"/>
      <c r="AC36" s="26"/>
      <c r="AD36" s="26"/>
      <c r="AE36" s="26"/>
      <c r="AF36" s="33"/>
      <c r="AG36" s="11"/>
      <c r="AH36" s="4"/>
      <c r="AI36" s="4"/>
      <c r="AJ36" s="4"/>
      <c r="AK36" s="46"/>
      <c r="AL36" s="34"/>
    </row>
    <row r="37" spans="1:59" customFormat="1" ht="14.25" customHeight="1" x14ac:dyDescent="0.2">
      <c r="A37" s="19"/>
      <c r="B37" s="20"/>
      <c r="C37" s="21"/>
      <c r="D37" s="27"/>
      <c r="E37" s="23"/>
      <c r="F37" s="23"/>
      <c r="G37" s="23"/>
      <c r="H37" s="23"/>
      <c r="I37" s="24"/>
      <c r="J37" s="24"/>
      <c r="K37" s="24"/>
      <c r="L37" s="24"/>
      <c r="M37" s="24"/>
      <c r="N37" s="24"/>
      <c r="O37" s="24"/>
      <c r="P37" s="24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6"/>
      <c r="AC37" s="26"/>
      <c r="AD37" s="26"/>
      <c r="AE37" s="26"/>
      <c r="AF37" s="35"/>
      <c r="AG37" s="43"/>
      <c r="AH37" s="36"/>
      <c r="AI37" s="36"/>
      <c r="AJ37" s="36"/>
      <c r="AK37" s="47"/>
      <c r="AL37" s="37"/>
      <c r="AM37" s="19"/>
      <c r="AN37" s="19"/>
    </row>
    <row r="38" spans="1:59" customFormat="1" ht="14.25" customHeight="1" x14ac:dyDescent="0.2">
      <c r="A38" s="19"/>
      <c r="B38" s="20"/>
      <c r="C38" s="21"/>
      <c r="D38" s="27"/>
      <c r="E38" s="23"/>
      <c r="F38" s="23"/>
      <c r="G38" s="23"/>
      <c r="H38" s="23"/>
      <c r="I38" s="24"/>
      <c r="J38" s="24"/>
      <c r="K38" s="24"/>
      <c r="L38" s="24"/>
      <c r="M38" s="24"/>
      <c r="N38" s="24"/>
      <c r="O38" s="24"/>
      <c r="P38" s="24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6"/>
      <c r="AC38" s="26"/>
      <c r="AD38" s="26"/>
      <c r="AE38" s="26"/>
      <c r="AF38" s="35"/>
      <c r="AG38" s="43"/>
      <c r="AH38" s="36"/>
      <c r="AI38" s="36"/>
      <c r="AJ38" s="36"/>
      <c r="AK38" s="47"/>
      <c r="AL38" s="37"/>
      <c r="AM38" s="19"/>
      <c r="AN38" s="19"/>
    </row>
    <row r="39" spans="1:59" s="2" customFormat="1" ht="14.25" customHeight="1" x14ac:dyDescent="0.2">
      <c r="A39" s="12"/>
      <c r="B39" s="20"/>
      <c r="C39" s="21"/>
      <c r="D39" s="27"/>
      <c r="E39" s="23"/>
      <c r="F39" s="23"/>
      <c r="G39" s="23"/>
      <c r="H39" s="23"/>
      <c r="I39" s="24"/>
      <c r="J39" s="24"/>
      <c r="K39" s="24"/>
      <c r="L39" s="24"/>
      <c r="M39" s="24"/>
      <c r="N39" s="24"/>
      <c r="O39" s="24"/>
      <c r="P39" s="24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6"/>
      <c r="AC39" s="26"/>
      <c r="AD39" s="26"/>
      <c r="AE39" s="26"/>
      <c r="AF39" s="33"/>
      <c r="AG39" s="11"/>
      <c r="AH39" s="4"/>
      <c r="AI39" s="4"/>
      <c r="AJ39" s="4"/>
      <c r="AK39" s="46"/>
      <c r="AL39" s="34"/>
      <c r="AM39" s="38"/>
      <c r="AN39" s="38"/>
    </row>
    <row r="40" spans="1:59" s="2" customFormat="1" ht="14.25" customHeight="1" x14ac:dyDescent="0.2">
      <c r="A40" s="12"/>
      <c r="B40" s="20"/>
      <c r="C40" s="21"/>
      <c r="D40" s="22"/>
      <c r="E40" s="23"/>
      <c r="F40" s="23"/>
      <c r="G40" s="23"/>
      <c r="H40" s="23"/>
      <c r="I40" s="24"/>
      <c r="J40" s="24"/>
      <c r="K40" s="24"/>
      <c r="L40" s="24"/>
      <c r="M40" s="24"/>
      <c r="N40" s="24"/>
      <c r="O40" s="24"/>
      <c r="P40" s="24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6"/>
      <c r="AC40" s="26"/>
      <c r="AD40" s="26"/>
      <c r="AE40" s="26"/>
      <c r="AF40" s="33"/>
      <c r="AG40" s="11"/>
      <c r="AH40" s="4"/>
      <c r="AI40" s="4"/>
      <c r="AJ40" s="4"/>
      <c r="AK40" s="46"/>
      <c r="AL40" s="34"/>
      <c r="AM40" s="38"/>
      <c r="AN40" s="38"/>
    </row>
    <row r="41" spans="1:59" ht="14.25" customHeight="1" x14ac:dyDescent="0.2">
      <c r="A41" s="12"/>
      <c r="B41" s="20"/>
      <c r="C41" s="21"/>
      <c r="D41" s="27"/>
      <c r="E41" s="23"/>
      <c r="F41" s="23"/>
      <c r="G41" s="23"/>
      <c r="H41" s="23"/>
      <c r="I41" s="24"/>
      <c r="J41" s="24"/>
      <c r="K41" s="24"/>
      <c r="L41" s="24"/>
      <c r="M41" s="24"/>
      <c r="N41" s="24"/>
      <c r="O41" s="24"/>
      <c r="P41" s="24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6"/>
      <c r="AC41" s="26"/>
      <c r="AD41" s="26"/>
      <c r="AE41" s="26"/>
    </row>
    <row r="42" spans="1:59" ht="14.25" customHeight="1" x14ac:dyDescent="0.2">
      <c r="A42" s="12"/>
      <c r="B42" s="20"/>
      <c r="C42" s="21"/>
      <c r="D42" s="27"/>
      <c r="E42" s="23"/>
      <c r="F42" s="23"/>
      <c r="G42" s="23"/>
      <c r="H42" s="23"/>
      <c r="I42" s="24"/>
      <c r="J42" s="24"/>
      <c r="K42" s="24"/>
      <c r="L42" s="24"/>
      <c r="M42" s="24"/>
      <c r="N42" s="24"/>
      <c r="O42" s="24"/>
      <c r="P42" s="24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6"/>
      <c r="AC42" s="26"/>
      <c r="AD42" s="26"/>
      <c r="AE42" s="26"/>
    </row>
    <row r="43" spans="1:59" ht="14.25" customHeight="1" x14ac:dyDescent="0.2">
      <c r="A43" s="12"/>
      <c r="B43" s="20"/>
      <c r="C43" s="21"/>
      <c r="D43" s="27"/>
      <c r="E43" s="23"/>
      <c r="F43" s="23"/>
      <c r="G43" s="23"/>
      <c r="H43" s="23"/>
      <c r="I43" s="24"/>
      <c r="J43" s="24"/>
      <c r="K43" s="24"/>
      <c r="L43" s="24"/>
      <c r="M43" s="24"/>
      <c r="N43" s="24"/>
      <c r="O43" s="24"/>
      <c r="P43" s="24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6"/>
      <c r="AC43" s="26"/>
      <c r="AD43" s="26"/>
      <c r="AE43" s="26"/>
    </row>
    <row r="44" spans="1:59" x14ac:dyDescent="0.2">
      <c r="A44" s="12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1:59" s="1" customFormat="1" x14ac:dyDescent="0.2">
      <c r="AF45" s="33"/>
      <c r="AG45" s="11"/>
      <c r="AH45" s="4"/>
      <c r="AI45" s="4"/>
      <c r="AJ45" s="4"/>
      <c r="AK45" s="46"/>
      <c r="AL45" s="34"/>
      <c r="AM45" s="12"/>
      <c r="AN45" s="12"/>
    </row>
    <row r="46" spans="1:59" s="1" customFormat="1" hidden="1" x14ac:dyDescent="0.2">
      <c r="AF46" s="33"/>
      <c r="AG46" s="11"/>
      <c r="AH46" s="4"/>
      <c r="AI46" s="4"/>
      <c r="AJ46" s="4"/>
      <c r="AK46" s="46"/>
      <c r="AL46" s="34"/>
      <c r="AM46" s="12"/>
      <c r="AN46" s="12"/>
    </row>
    <row r="47" spans="1:59" s="1" customFormat="1" x14ac:dyDescent="0.2">
      <c r="AF47" s="33"/>
      <c r="AG47" s="11"/>
      <c r="AH47" s="4"/>
      <c r="AI47" s="4"/>
      <c r="AJ47" s="4"/>
      <c r="AK47" s="46"/>
      <c r="AL47" s="34"/>
      <c r="AM47" s="12"/>
      <c r="AN47" s="12"/>
    </row>
    <row r="48" spans="1:59" s="1" customFormat="1" x14ac:dyDescent="0.2">
      <c r="AF48" s="33"/>
      <c r="AG48" s="11"/>
      <c r="AH48" s="4"/>
      <c r="AI48" s="4"/>
      <c r="AJ48" s="4"/>
      <c r="AK48" s="46"/>
      <c r="AL48" s="34"/>
      <c r="AM48" s="12"/>
      <c r="AN48" s="12"/>
    </row>
    <row r="49" spans="2:40" s="1" customFormat="1" ht="57.6" customHeight="1" x14ac:dyDescent="0.2">
      <c r="AF49" s="33"/>
      <c r="AG49" s="11"/>
      <c r="AH49" s="4"/>
      <c r="AI49" s="4"/>
      <c r="AJ49" s="4"/>
      <c r="AK49" s="46"/>
      <c r="AL49" s="34"/>
      <c r="AM49" s="12"/>
      <c r="AN49" s="12"/>
    </row>
    <row r="50" spans="2:40" s="1" customFormat="1" ht="48" customHeight="1" x14ac:dyDescent="0.2">
      <c r="B50" s="6"/>
      <c r="C50" s="7"/>
      <c r="D50" s="10"/>
      <c r="E50" s="9"/>
      <c r="F50" s="9"/>
      <c r="G50" s="9"/>
      <c r="H50" s="9"/>
      <c r="I50" s="7"/>
      <c r="J50" s="8"/>
      <c r="K50" s="7"/>
      <c r="L50" s="8"/>
      <c r="M50" s="7"/>
      <c r="N50" s="8"/>
      <c r="O50" s="7"/>
      <c r="P50" s="8"/>
      <c r="Q50" s="9"/>
      <c r="R50" s="9"/>
      <c r="S50" s="9"/>
      <c r="T50" s="9"/>
      <c r="U50" s="9"/>
      <c r="V50" s="6"/>
      <c r="W50" s="7"/>
      <c r="X50" s="16"/>
      <c r="Y50" s="16"/>
      <c r="Z50" s="16"/>
      <c r="AA50" s="16"/>
      <c r="AF50" s="33"/>
      <c r="AG50" s="11"/>
      <c r="AH50" s="4"/>
      <c r="AI50" s="4"/>
      <c r="AJ50" s="4"/>
      <c r="AK50" s="46"/>
      <c r="AL50" s="34"/>
      <c r="AM50" s="12"/>
      <c r="AN50" s="12"/>
    </row>
    <row r="51" spans="2:40" s="1" customFormat="1" x14ac:dyDescent="0.2">
      <c r="B51" s="6"/>
      <c r="C51" s="7"/>
      <c r="D51" s="10"/>
      <c r="E51" s="9"/>
      <c r="F51" s="9"/>
      <c r="G51" s="9"/>
      <c r="H51" s="9"/>
      <c r="I51" s="7"/>
      <c r="J51" s="8"/>
      <c r="K51" s="7"/>
      <c r="L51" s="8"/>
      <c r="M51" s="7"/>
      <c r="N51" s="8"/>
      <c r="O51" s="7"/>
      <c r="P51" s="8"/>
      <c r="Q51" s="9"/>
      <c r="R51" s="9"/>
      <c r="S51" s="9"/>
      <c r="T51" s="9"/>
      <c r="U51" s="9"/>
      <c r="V51" s="6"/>
      <c r="W51" s="7"/>
      <c r="X51" s="16"/>
      <c r="Y51" s="16"/>
      <c r="Z51" s="16"/>
      <c r="AA51" s="16"/>
      <c r="AF51" s="33"/>
      <c r="AG51" s="11"/>
      <c r="AH51" s="4"/>
      <c r="AI51" s="4"/>
      <c r="AJ51" s="4"/>
      <c r="AK51" s="46"/>
      <c r="AL51" s="34"/>
      <c r="AM51" s="12"/>
      <c r="AN51" s="12"/>
    </row>
    <row r="52" spans="2:40" s="1" customFormat="1" x14ac:dyDescent="0.2">
      <c r="B52" s="6"/>
      <c r="C52" s="7"/>
      <c r="D52" s="10"/>
      <c r="E52" s="9"/>
      <c r="F52" s="9"/>
      <c r="G52" s="9"/>
      <c r="H52" s="9"/>
      <c r="I52" s="7"/>
      <c r="J52" s="8"/>
      <c r="K52" s="7"/>
      <c r="L52" s="8"/>
      <c r="M52" s="7"/>
      <c r="N52" s="8"/>
      <c r="O52" s="7"/>
      <c r="P52" s="8"/>
      <c r="Q52" s="9"/>
      <c r="R52" s="9"/>
      <c r="S52" s="9"/>
      <c r="T52" s="9"/>
      <c r="U52" s="9"/>
      <c r="V52" s="6"/>
      <c r="W52" s="7"/>
      <c r="X52" s="16"/>
      <c r="Y52" s="16"/>
      <c r="Z52" s="16"/>
      <c r="AA52" s="16"/>
      <c r="AF52" s="33"/>
      <c r="AG52" s="11"/>
      <c r="AH52" s="4"/>
      <c r="AI52" s="4"/>
      <c r="AJ52" s="4"/>
      <c r="AK52" s="46"/>
      <c r="AL52" s="34"/>
      <c r="AM52" s="12"/>
      <c r="AN52" s="12"/>
    </row>
    <row r="53" spans="2:40" s="1" customFormat="1" x14ac:dyDescent="0.2">
      <c r="B53" s="6"/>
      <c r="C53" s="7"/>
      <c r="D53" s="10"/>
      <c r="E53" s="9"/>
      <c r="F53" s="9"/>
      <c r="G53" s="9"/>
      <c r="H53" s="9"/>
      <c r="I53" s="7"/>
      <c r="J53" s="8"/>
      <c r="K53" s="7"/>
      <c r="L53" s="8"/>
      <c r="M53" s="7"/>
      <c r="N53" s="8"/>
      <c r="O53" s="7"/>
      <c r="P53" s="8"/>
      <c r="Q53" s="9"/>
      <c r="R53" s="9"/>
      <c r="S53" s="9"/>
      <c r="T53" s="9"/>
      <c r="U53" s="9"/>
      <c r="V53" s="6"/>
      <c r="W53" s="7"/>
      <c r="X53" s="16"/>
      <c r="Y53" s="16"/>
      <c r="Z53" s="16"/>
      <c r="AA53" s="16"/>
      <c r="AF53" s="33"/>
      <c r="AG53" s="11"/>
      <c r="AH53" s="4"/>
      <c r="AI53" s="4"/>
      <c r="AJ53" s="4"/>
      <c r="AK53" s="46"/>
      <c r="AL53" s="34"/>
      <c r="AM53" s="12"/>
      <c r="AN53" s="12"/>
    </row>
    <row r="54" spans="2:40" s="1" customFormat="1" x14ac:dyDescent="0.2">
      <c r="B54" s="6"/>
      <c r="C54" s="7"/>
      <c r="D54" s="10"/>
      <c r="E54" s="9"/>
      <c r="F54" s="9"/>
      <c r="G54" s="9"/>
      <c r="H54" s="9"/>
      <c r="I54" s="7"/>
      <c r="J54" s="8"/>
      <c r="K54" s="7"/>
      <c r="L54" s="8"/>
      <c r="M54" s="7"/>
      <c r="N54" s="8"/>
      <c r="O54" s="7"/>
      <c r="P54" s="8"/>
      <c r="Q54" s="9"/>
      <c r="R54" s="9"/>
      <c r="S54" s="9"/>
      <c r="T54" s="9"/>
      <c r="U54" s="9"/>
      <c r="V54" s="6"/>
      <c r="W54" s="7"/>
      <c r="X54" s="16"/>
      <c r="Y54" s="16"/>
      <c r="Z54" s="16"/>
      <c r="AA54" s="16"/>
      <c r="AF54" s="33"/>
      <c r="AG54" s="11"/>
      <c r="AH54" s="4"/>
      <c r="AI54" s="4"/>
      <c r="AJ54" s="4"/>
      <c r="AK54" s="46"/>
      <c r="AL54" s="34"/>
      <c r="AM54" s="12"/>
      <c r="AN54" s="12"/>
    </row>
    <row r="55" spans="2:40" s="1" customFormat="1" x14ac:dyDescent="0.2">
      <c r="B55" s="6"/>
      <c r="C55" s="7"/>
      <c r="D55" s="10"/>
      <c r="E55" s="9"/>
      <c r="F55" s="9"/>
      <c r="G55" s="9"/>
      <c r="H55" s="9"/>
      <c r="I55" s="7"/>
      <c r="J55" s="8"/>
      <c r="K55" s="7"/>
      <c r="L55" s="8"/>
      <c r="M55" s="7"/>
      <c r="N55" s="8"/>
      <c r="O55" s="7"/>
      <c r="P55" s="8"/>
      <c r="Q55" s="9"/>
      <c r="R55" s="9"/>
      <c r="S55" s="9"/>
      <c r="T55" s="9"/>
      <c r="U55" s="9"/>
      <c r="V55" s="6"/>
      <c r="W55" s="7"/>
      <c r="X55" s="16"/>
      <c r="Y55" s="16"/>
      <c r="Z55" s="16"/>
      <c r="AA55" s="16"/>
      <c r="AF55" s="33"/>
      <c r="AG55" s="11"/>
      <c r="AH55" s="4"/>
      <c r="AI55" s="4"/>
      <c r="AJ55" s="4"/>
      <c r="AK55" s="46"/>
      <c r="AL55" s="34"/>
      <c r="AM55" s="12"/>
      <c r="AN55" s="12"/>
    </row>
    <row r="56" spans="2:40" s="1" customFormat="1" x14ac:dyDescent="0.2">
      <c r="B56" s="6"/>
      <c r="C56" s="7"/>
      <c r="D56" s="10"/>
      <c r="E56" s="9"/>
      <c r="F56" s="9"/>
      <c r="G56" s="9"/>
      <c r="H56" s="9"/>
      <c r="I56" s="7"/>
      <c r="J56" s="8"/>
      <c r="K56" s="7"/>
      <c r="L56" s="8"/>
      <c r="M56" s="7"/>
      <c r="N56" s="8"/>
      <c r="O56" s="7"/>
      <c r="P56" s="8"/>
      <c r="Q56" s="9"/>
      <c r="R56" s="9"/>
      <c r="S56" s="9"/>
      <c r="T56" s="9"/>
      <c r="U56" s="9"/>
      <c r="V56" s="6"/>
      <c r="W56" s="7"/>
      <c r="X56" s="16"/>
      <c r="Y56" s="16"/>
      <c r="Z56" s="16"/>
      <c r="AA56" s="16"/>
      <c r="AF56" s="33"/>
      <c r="AG56" s="11"/>
      <c r="AH56" s="4"/>
      <c r="AI56" s="4"/>
      <c r="AJ56" s="4"/>
      <c r="AK56" s="46"/>
      <c r="AL56" s="34"/>
      <c r="AM56" s="12"/>
      <c r="AN56" s="12"/>
    </row>
    <row r="57" spans="2:40" s="1" customFormat="1" x14ac:dyDescent="0.2">
      <c r="B57" s="6"/>
      <c r="C57" s="7"/>
      <c r="D57" s="10"/>
      <c r="E57" s="9"/>
      <c r="F57" s="9"/>
      <c r="G57" s="9"/>
      <c r="H57" s="9"/>
      <c r="I57" s="7"/>
      <c r="J57" s="8"/>
      <c r="K57" s="7"/>
      <c r="L57" s="8"/>
      <c r="M57" s="7"/>
      <c r="N57" s="8"/>
      <c r="O57" s="7"/>
      <c r="P57" s="8"/>
      <c r="Q57" s="9"/>
      <c r="R57" s="9"/>
      <c r="S57" s="9"/>
      <c r="T57" s="9"/>
      <c r="U57" s="9"/>
      <c r="V57" s="6"/>
      <c r="W57" s="7"/>
      <c r="X57" s="9"/>
      <c r="Y57" s="9"/>
      <c r="Z57" s="9"/>
      <c r="AA57" s="9"/>
      <c r="AB57" s="29"/>
      <c r="AC57" s="29"/>
      <c r="AD57" s="29"/>
      <c r="AE57" s="29"/>
      <c r="AF57" s="33"/>
      <c r="AG57" s="11"/>
      <c r="AH57" s="4"/>
      <c r="AI57" s="4"/>
      <c r="AJ57" s="4"/>
      <c r="AK57" s="46"/>
      <c r="AL57" s="34"/>
      <c r="AM57" s="12"/>
      <c r="AN57" s="12"/>
    </row>
  </sheetData>
  <sheetProtection selectLockedCells="1" selectUnlockedCells="1"/>
  <dataConsolidate/>
  <phoneticPr fontId="2" type="noConversion"/>
  <printOptions gridLinesSet="0"/>
  <pageMargins left="0.2" right="0.2" top="0.2" bottom="0.2" header="0.5" footer="0.5"/>
  <pageSetup orientation="landscape" horizontalDpi="4294967295" verticalDpi="4294967295" r:id="rId1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17-18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24dlx</dc:title>
  <dc:subject>24 racers</dc:subject>
  <dc:creator>iT</dc:creator>
  <cp:lastModifiedBy>B&amp;G Lawns</cp:lastModifiedBy>
  <cp:lastPrinted>2004-03-07T19:06:59Z</cp:lastPrinted>
  <dcterms:created xsi:type="dcterms:W3CDTF">1997-11-23T14:33:08Z</dcterms:created>
  <dcterms:modified xsi:type="dcterms:W3CDTF">2012-10-30T11:08:05Z</dcterms:modified>
</cp:coreProperties>
</file>