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9375" windowHeight="4965" tabRatio="949"/>
  </bookViews>
  <sheets>
    <sheet name="24 drivers for 6 lane" sheetId="18" r:id="rId1"/>
  </sheets>
  <calcPr calcId="145621"/>
</workbook>
</file>

<file path=xl/calcChain.xml><?xml version="1.0" encoding="utf-8"?>
<calcChain xmlns="http://schemas.openxmlformats.org/spreadsheetml/2006/main">
  <c r="AJ11" i="18" l="1"/>
  <c r="AJ10" i="18"/>
  <c r="AJ9" i="18"/>
  <c r="AJ8" i="18"/>
  <c r="AJ7" i="18"/>
  <c r="AJ6" i="18"/>
  <c r="AJ5" i="18"/>
  <c r="AJ28" i="18"/>
  <c r="AJ27" i="18"/>
  <c r="AJ26" i="18"/>
  <c r="AJ25" i="18"/>
  <c r="AJ24" i="18"/>
  <c r="AJ23" i="18"/>
  <c r="AJ22" i="18"/>
  <c r="AJ21" i="18"/>
  <c r="AJ20" i="18"/>
  <c r="AJ19" i="18"/>
  <c r="AJ18" i="18"/>
  <c r="AJ17" i="18"/>
  <c r="AJ16" i="18"/>
  <c r="AJ15" i="18"/>
  <c r="AJ14" i="18"/>
  <c r="AJ13" i="18"/>
  <c r="AJ12" i="18"/>
  <c r="Y25" i="18"/>
  <c r="X25" i="18"/>
  <c r="W25" i="18"/>
  <c r="Y28" i="18"/>
  <c r="X28" i="18"/>
  <c r="W28" i="18"/>
  <c r="Y26" i="18"/>
  <c r="X26" i="18"/>
  <c r="W26" i="18"/>
  <c r="Y13" i="18"/>
  <c r="X13" i="18"/>
  <c r="W13" i="18"/>
  <c r="Y7" i="18"/>
  <c r="X7" i="18"/>
  <c r="W7" i="18"/>
  <c r="Y18" i="18"/>
  <c r="X18" i="18"/>
  <c r="W18" i="18"/>
  <c r="Y19" i="18"/>
  <c r="X19" i="18"/>
  <c r="W19" i="18"/>
  <c r="Y12" i="18"/>
  <c r="X12" i="18"/>
  <c r="W12" i="18"/>
  <c r="Y22" i="18"/>
  <c r="X22" i="18"/>
  <c r="W22" i="18"/>
  <c r="Y27" i="18"/>
  <c r="X27" i="18"/>
  <c r="W27" i="18"/>
  <c r="Y21" i="18"/>
  <c r="X21" i="18"/>
  <c r="W21" i="18"/>
  <c r="Y20" i="18"/>
  <c r="X20" i="18"/>
  <c r="W20" i="18"/>
  <c r="AC25" i="18"/>
  <c r="AI25" i="18" s="1"/>
  <c r="AB25" i="18"/>
  <c r="AH25" i="18" s="1"/>
  <c r="Z25" i="18"/>
  <c r="AC28" i="18"/>
  <c r="AI28" i="18" s="1"/>
  <c r="AB28" i="18"/>
  <c r="AH28" i="18" s="1"/>
  <c r="Z28" i="18"/>
  <c r="AC26" i="18"/>
  <c r="AI26" i="18" s="1"/>
  <c r="AB26" i="18"/>
  <c r="AH26" i="18" s="1"/>
  <c r="Z26" i="18"/>
  <c r="AC13" i="18"/>
  <c r="AI13" i="18" s="1"/>
  <c r="AB13" i="18"/>
  <c r="AH13" i="18" s="1"/>
  <c r="Z13" i="18"/>
  <c r="AC7" i="18"/>
  <c r="AI7" i="18" s="1"/>
  <c r="AB7" i="18"/>
  <c r="AH7" i="18" s="1"/>
  <c r="Z7" i="18"/>
  <c r="AC18" i="18"/>
  <c r="AI18" i="18" s="1"/>
  <c r="AB18" i="18"/>
  <c r="AH18" i="18" s="1"/>
  <c r="Z18" i="18"/>
  <c r="AC19" i="18"/>
  <c r="AI19" i="18" s="1"/>
  <c r="AB19" i="18"/>
  <c r="AH19" i="18" s="1"/>
  <c r="Z19" i="18"/>
  <c r="AC12" i="18"/>
  <c r="AI12" i="18" s="1"/>
  <c r="AB12" i="18"/>
  <c r="AH12" i="18" s="1"/>
  <c r="Z12" i="18"/>
  <c r="AC22" i="18"/>
  <c r="AI22" i="18" s="1"/>
  <c r="AB22" i="18"/>
  <c r="AH22" i="18" s="1"/>
  <c r="Z22" i="18"/>
  <c r="AC27" i="18"/>
  <c r="AI27" i="18" s="1"/>
  <c r="AB27" i="18"/>
  <c r="AH27" i="18" s="1"/>
  <c r="Z27" i="18"/>
  <c r="AC21" i="18"/>
  <c r="AI21" i="18" s="1"/>
  <c r="AB21" i="18"/>
  <c r="AH21" i="18" s="1"/>
  <c r="Z21" i="18"/>
  <c r="AC20" i="18"/>
  <c r="AI20" i="18" s="1"/>
  <c r="AB20" i="18"/>
  <c r="AH20" i="18" s="1"/>
  <c r="Z20" i="18"/>
  <c r="AC9" i="18"/>
  <c r="AI9" i="18" s="1"/>
  <c r="AC14" i="18"/>
  <c r="AI14" i="18" s="1"/>
  <c r="AC24" i="18"/>
  <c r="AI24" i="18" s="1"/>
  <c r="AC16" i="18"/>
  <c r="AI16" i="18" s="1"/>
  <c r="AC6" i="18"/>
  <c r="AI6" i="18" s="1"/>
  <c r="AC15" i="18"/>
  <c r="AI15" i="18" s="1"/>
  <c r="AC5" i="18"/>
  <c r="AI5" i="18" s="1"/>
  <c r="AC11" i="18"/>
  <c r="AI11" i="18" s="1"/>
  <c r="AC10" i="18"/>
  <c r="AI10" i="18" s="1"/>
  <c r="AC17" i="18"/>
  <c r="AI17" i="18" s="1"/>
  <c r="AC23" i="18"/>
  <c r="AI23" i="18" s="1"/>
  <c r="AC8" i="18"/>
  <c r="AI8" i="18" s="1"/>
  <c r="AB9" i="18"/>
  <c r="AH9" i="18" s="1"/>
  <c r="AB14" i="18"/>
  <c r="AH14" i="18" s="1"/>
  <c r="AB24" i="18"/>
  <c r="AH24" i="18" s="1"/>
  <c r="AB16" i="18"/>
  <c r="AH16" i="18" s="1"/>
  <c r="AB6" i="18"/>
  <c r="AH6" i="18" s="1"/>
  <c r="AB15" i="18"/>
  <c r="AH15" i="18" s="1"/>
  <c r="AB5" i="18"/>
  <c r="AH5" i="18" s="1"/>
  <c r="AB11" i="18"/>
  <c r="AH11" i="18" s="1"/>
  <c r="AB10" i="18"/>
  <c r="AH10" i="18" s="1"/>
  <c r="AB17" i="18"/>
  <c r="AH17" i="18" s="1"/>
  <c r="AB23" i="18"/>
  <c r="AH23" i="18" s="1"/>
  <c r="AB8" i="18"/>
  <c r="AH8" i="18" s="1"/>
  <c r="W9" i="18"/>
  <c r="X9" i="18"/>
  <c r="Z9" i="18" s="1"/>
  <c r="Y9" i="18"/>
  <c r="W14" i="18"/>
  <c r="X14" i="18"/>
  <c r="Y14" i="18"/>
  <c r="W24" i="18"/>
  <c r="X24" i="18"/>
  <c r="Y24" i="18"/>
  <c r="W16" i="18"/>
  <c r="X16" i="18"/>
  <c r="Y16" i="18"/>
  <c r="W6" i="18"/>
  <c r="X6" i="18"/>
  <c r="Y6" i="18"/>
  <c r="W15" i="18"/>
  <c r="X15" i="18"/>
  <c r="Y15" i="18"/>
  <c r="W5" i="18"/>
  <c r="X5" i="18"/>
  <c r="Y5" i="18"/>
  <c r="W11" i="18"/>
  <c r="X11" i="18"/>
  <c r="Z11" i="18" s="1"/>
  <c r="Y11" i="18"/>
  <c r="W10" i="18"/>
  <c r="X10" i="18"/>
  <c r="Y10" i="18"/>
  <c r="W17" i="18"/>
  <c r="X17" i="18"/>
  <c r="Z17" i="18" s="1"/>
  <c r="Y17" i="18"/>
  <c r="W23" i="18"/>
  <c r="X23" i="18"/>
  <c r="Y23" i="18"/>
  <c r="X8" i="18"/>
  <c r="W8" i="18"/>
  <c r="Z8" i="18" s="1"/>
  <c r="Y8" i="18"/>
  <c r="Z23" i="18"/>
  <c r="Z15" i="18" l="1"/>
  <c r="Z16" i="18"/>
  <c r="Z10" i="18"/>
  <c r="Z5" i="18"/>
  <c r="Z6" i="18"/>
  <c r="Z24" i="18"/>
  <c r="Z14" i="18"/>
</calcChain>
</file>

<file path=xl/sharedStrings.xml><?xml version="1.0" encoding="utf-8"?>
<sst xmlns="http://schemas.openxmlformats.org/spreadsheetml/2006/main" count="101" uniqueCount="59">
  <si>
    <t>Pl</t>
  </si>
  <si>
    <t>tot1</t>
  </si>
  <si>
    <t>tot4</t>
  </si>
  <si>
    <t>Best
heat</t>
  </si>
  <si>
    <t>time</t>
  </si>
  <si>
    <t>LAPS</t>
  </si>
  <si>
    <t>LAPTIME</t>
  </si>
  <si>
    <t>laps</t>
  </si>
  <si>
    <t>Driver</t>
  </si>
  <si>
    <t>SCORES</t>
  </si>
  <si>
    <t>Total</t>
  </si>
  <si>
    <t>FINAL</t>
  </si>
  <si>
    <t>TIME</t>
  </si>
  <si>
    <t>best heat</t>
  </si>
  <si>
    <t>drop</t>
  </si>
  <si>
    <t>best</t>
  </si>
  <si>
    <t>class/chassis</t>
  </si>
  <si>
    <t>Lane</t>
  </si>
  <si>
    <t>A-Z</t>
  </si>
  <si>
    <t>Do not Data Sort until all heats are completed</t>
  </si>
  <si>
    <t>best 5</t>
  </si>
  <si>
    <t>Andy Whorton</t>
  </si>
  <si>
    <t>Clive Harland</t>
  </si>
  <si>
    <t>Craig Homewood</t>
  </si>
  <si>
    <t>Mike Dadson</t>
  </si>
  <si>
    <t>Andy Player</t>
  </si>
  <si>
    <t>Deane Walpole</t>
  </si>
  <si>
    <t>Dave Hannington</t>
  </si>
  <si>
    <t>Gareth Winslade</t>
  </si>
  <si>
    <t>Marc Townsend</t>
  </si>
  <si>
    <t>Darren Mcharg</t>
  </si>
  <si>
    <t>Paul Homewood</t>
  </si>
  <si>
    <t>John Molloy</t>
  </si>
  <si>
    <t>Rob Lees</t>
  </si>
  <si>
    <t>Nigel Sykes</t>
  </si>
  <si>
    <t>Matt Norris</t>
  </si>
  <si>
    <t>Lee Taylor</t>
  </si>
  <si>
    <t>Callum Davidson</t>
  </si>
  <si>
    <t>Dave Peters</t>
  </si>
  <si>
    <t>Paul Whorton</t>
  </si>
  <si>
    <t>Cam Crockett</t>
  </si>
  <si>
    <t>Hanna Crockett</t>
  </si>
  <si>
    <t>Josh Norris</t>
  </si>
  <si>
    <t>Callum Norris</t>
  </si>
  <si>
    <t>Sam Norris</t>
  </si>
  <si>
    <t>white</t>
  </si>
  <si>
    <t>lane</t>
  </si>
  <si>
    <t>GRID</t>
  </si>
  <si>
    <t>Q</t>
  </si>
  <si>
    <t>A</t>
  </si>
  <si>
    <t>B</t>
  </si>
  <si>
    <t>C</t>
  </si>
  <si>
    <t>D</t>
  </si>
  <si>
    <t>E</t>
  </si>
  <si>
    <t>F</t>
  </si>
  <si>
    <t>W</t>
  </si>
  <si>
    <t>Av speed IPS</t>
  </si>
  <si>
    <t>MOST</t>
  </si>
  <si>
    <t>FASTEST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</si>
</sst>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0"/>
      <name val="Arial"/>
    </font>
    <font>
      <sz val="10"/>
      <color indexed="8"/>
      <name val="Arial"/>
    </font>
    <font>
      <sz val="8"/>
      <name val="Arial"/>
    </font>
    <font>
      <sz val="9"/>
      <color indexed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</font>
    <font>
      <sz val="14"/>
      <color indexed="8"/>
      <name val="Arial"/>
    </font>
    <font>
      <sz val="14"/>
      <name val="Arial"/>
    </font>
    <font>
      <sz val="24"/>
      <color indexed="8"/>
      <name val="Arial"/>
    </font>
    <font>
      <sz val="20"/>
      <color indexed="8"/>
      <name val="Arial"/>
      <family val="2"/>
    </font>
    <font>
      <sz val="20"/>
      <name val="Arial"/>
      <family val="2"/>
    </font>
    <font>
      <sz val="24"/>
      <color indexed="8"/>
      <name val="Arial"/>
      <family val="2"/>
    </font>
    <font>
      <sz val="9"/>
      <name val="Arial Unicode MS"/>
      <family val="2"/>
    </font>
    <font>
      <sz val="7.5"/>
      <name val="Arial Unicode MS"/>
      <family val="2"/>
    </font>
    <font>
      <sz val="7"/>
      <name val="Arial Unicode MS"/>
      <family val="2"/>
    </font>
    <font>
      <sz val="9"/>
      <color indexed="8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sz val="11"/>
      <name val="Arial Unicode MS"/>
      <family val="2"/>
    </font>
    <font>
      <sz val="11"/>
      <color indexed="8"/>
      <name val="Arial Unicode MS"/>
      <family val="2"/>
    </font>
    <font>
      <sz val="8"/>
      <name val="Arial Unicode MS"/>
      <family val="2"/>
    </font>
    <font>
      <b/>
      <sz val="11"/>
      <color rgb="FFFF0000"/>
      <name val="Arial Unicode MS"/>
      <family val="2"/>
    </font>
    <font>
      <b/>
      <sz val="11"/>
      <color theme="7" tint="-0.249977111117893"/>
      <name val="Arial Unicode MS"/>
      <family val="2"/>
    </font>
    <font>
      <sz val="11"/>
      <color theme="1"/>
      <name val="Arial Unicode MS"/>
      <family val="2"/>
    </font>
    <font>
      <sz val="6"/>
      <color indexed="9"/>
      <name val="Arial Unicode MS"/>
      <family val="2"/>
    </font>
    <font>
      <sz val="6"/>
      <name val="Arial Unicode MS"/>
      <family val="2"/>
    </font>
    <font>
      <sz val="9"/>
      <color indexed="9"/>
      <name val="Arial Unicode MS"/>
      <family val="2"/>
    </font>
    <font>
      <b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8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00B050"/>
        <bgColor indexed="8"/>
      </patternFill>
    </fill>
    <fill>
      <patternFill patternType="solid">
        <fgColor theme="1"/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slantDashDot">
        <color theme="8" tint="-0.499984740745262"/>
      </left>
      <right style="thin">
        <color theme="6" tint="0.59996337778862885"/>
      </right>
      <top style="slantDashDot">
        <color theme="8" tint="-0.499984740745262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slantDashDot">
        <color theme="8" tint="-0.499984740745262"/>
      </top>
      <bottom style="thin">
        <color theme="6" tint="0.59996337778862885"/>
      </bottom>
      <diagonal/>
    </border>
    <border>
      <left style="thin">
        <color theme="6" tint="0.59996337778862885"/>
      </left>
      <right style="slantDashDot">
        <color theme="8" tint="-0.499984740745262"/>
      </right>
      <top style="slantDashDot">
        <color theme="8" tint="-0.499984740745262"/>
      </top>
      <bottom style="thin">
        <color theme="6" tint="0.59996337778862885"/>
      </bottom>
      <diagonal/>
    </border>
    <border>
      <left style="slantDashDot">
        <color theme="8" tint="-0.499984740745262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slantDashDot">
        <color theme="8" tint="-0.499984740745262"/>
      </right>
      <top style="thin">
        <color theme="6" tint="0.59996337778862885"/>
      </top>
      <bottom style="thin">
        <color theme="6" tint="0.59996337778862885"/>
      </bottom>
      <diagonal/>
    </border>
    <border>
      <left style="slantDashDot">
        <color theme="8" tint="-0.499984740745262"/>
      </left>
      <right style="thin">
        <color theme="6" tint="0.59996337778862885"/>
      </right>
      <top style="thin">
        <color theme="6" tint="0.59996337778862885"/>
      </top>
      <bottom style="slantDashDot">
        <color theme="8" tint="-0.499984740745262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slantDashDot">
        <color theme="8" tint="-0.499984740745262"/>
      </bottom>
      <diagonal/>
    </border>
    <border>
      <left style="thin">
        <color theme="6" tint="0.59996337778862885"/>
      </left>
      <right style="slantDashDot">
        <color theme="8" tint="-0.499984740745262"/>
      </right>
      <top style="thin">
        <color theme="6" tint="0.59996337778862885"/>
      </top>
      <bottom style="slantDashDot">
        <color theme="8" tint="-0.499984740745262"/>
      </bottom>
      <diagonal/>
    </border>
  </borders>
  <cellStyleXfs count="1">
    <xf numFmtId="0" fontId="0" fillId="2" borderId="0"/>
  </cellStyleXfs>
  <cellXfs count="126">
    <xf numFmtId="0" fontId="0" fillId="2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8" xfId="0" applyFill="1" applyBorder="1"/>
    <xf numFmtId="0" fontId="0" fillId="2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5" xfId="0" applyFill="1" applyBorder="1"/>
    <xf numFmtId="0" fontId="0" fillId="3" borderId="0" xfId="0" applyFill="1" applyBorder="1"/>
    <xf numFmtId="0" fontId="0" fillId="3" borderId="16" xfId="0" applyFill="1" applyBorder="1"/>
    <xf numFmtId="0" fontId="0" fillId="2" borderId="17" xfId="0" applyFill="1" applyBorder="1"/>
    <xf numFmtId="0" fontId="0" fillId="2" borderId="0" xfId="0" applyBorder="1"/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2" fontId="7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/>
    <xf numFmtId="164" fontId="8" fillId="2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protection locked="0"/>
    </xf>
    <xf numFmtId="0" fontId="0" fillId="2" borderId="7" xfId="0" applyFill="1" applyBorder="1"/>
    <xf numFmtId="0" fontId="0" fillId="2" borderId="14" xfId="0" applyFill="1" applyBorder="1"/>
    <xf numFmtId="0" fontId="0" fillId="2" borderId="18" xfId="0" applyFill="1" applyBorder="1"/>
    <xf numFmtId="0" fontId="10" fillId="3" borderId="0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2" fontId="10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 horizontal="center"/>
      <protection locked="0"/>
    </xf>
    <xf numFmtId="2" fontId="13" fillId="3" borderId="0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164" fontId="0" fillId="3" borderId="10" xfId="0" applyNumberFormat="1" applyFill="1" applyBorder="1"/>
    <xf numFmtId="164" fontId="0" fillId="3" borderId="0" xfId="0" applyNumberFormat="1" applyFill="1" applyBorder="1"/>
    <xf numFmtId="164" fontId="7" fillId="3" borderId="0" xfId="0" applyNumberFormat="1" applyFont="1" applyFill="1" applyBorder="1" applyAlignment="1"/>
    <xf numFmtId="164" fontId="0" fillId="2" borderId="0" xfId="0" applyNumberFormat="1" applyFill="1"/>
    <xf numFmtId="164" fontId="0" fillId="3" borderId="5" xfId="0" applyNumberFormat="1" applyFill="1" applyBorder="1"/>
    <xf numFmtId="0" fontId="4" fillId="2" borderId="0" xfId="0" applyFont="1" applyFill="1" applyBorder="1"/>
    <xf numFmtId="2" fontId="8" fillId="2" borderId="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19" xfId="0" applyFill="1" applyBorder="1"/>
    <xf numFmtId="0" fontId="0" fillId="2" borderId="19" xfId="0" applyBorder="1"/>
    <xf numFmtId="0" fontId="0" fillId="2" borderId="21" xfId="0" applyFill="1" applyBorder="1"/>
    <xf numFmtId="0" fontId="16" fillId="3" borderId="23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164" fontId="17" fillId="0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 wrapText="1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7" fillId="3" borderId="26" xfId="0" applyFont="1" applyFill="1" applyBorder="1" applyAlignment="1" applyProtection="1">
      <alignment horizontal="left" vertical="center"/>
      <protection locked="0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23" fillId="3" borderId="26" xfId="0" applyFont="1" applyFill="1" applyBorder="1" applyAlignment="1" applyProtection="1">
      <alignment horizontal="center" vertical="center"/>
      <protection locked="0"/>
    </xf>
    <xf numFmtId="2" fontId="25" fillId="3" borderId="26" xfId="0" applyNumberFormat="1" applyFont="1" applyFill="1" applyBorder="1" applyAlignment="1" applyProtection="1">
      <alignment horizontal="center" vertical="center"/>
      <protection locked="0"/>
    </xf>
    <xf numFmtId="164" fontId="23" fillId="3" borderId="26" xfId="0" applyNumberFormat="1" applyFont="1" applyFill="1" applyBorder="1" applyAlignment="1" applyProtection="1">
      <alignment horizontal="center" vertical="center"/>
      <protection locked="0"/>
    </xf>
    <xf numFmtId="2" fontId="23" fillId="3" borderId="26" xfId="0" applyNumberFormat="1" applyFont="1" applyFill="1" applyBorder="1" applyAlignment="1" applyProtection="1">
      <alignment horizontal="center" vertical="center"/>
      <protection locked="0"/>
    </xf>
    <xf numFmtId="164" fontId="26" fillId="3" borderId="26" xfId="0" applyNumberFormat="1" applyFont="1" applyFill="1" applyBorder="1" applyAlignment="1" applyProtection="1">
      <alignment horizontal="center" vertical="center"/>
      <protection locked="0"/>
    </xf>
    <xf numFmtId="2" fontId="23" fillId="3" borderId="26" xfId="0" applyNumberFormat="1" applyFont="1" applyFill="1" applyBorder="1" applyAlignment="1">
      <alignment horizontal="center" vertical="center"/>
    </xf>
    <xf numFmtId="0" fontId="23" fillId="3" borderId="26" xfId="0" applyNumberFormat="1" applyFont="1" applyFill="1" applyBorder="1" applyAlignment="1">
      <alignment horizontal="center" vertical="center"/>
    </xf>
    <xf numFmtId="164" fontId="23" fillId="3" borderId="26" xfId="0" applyNumberFormat="1" applyFont="1" applyFill="1" applyBorder="1" applyAlignment="1">
      <alignment horizontal="center" vertical="center"/>
    </xf>
    <xf numFmtId="2" fontId="20" fillId="5" borderId="26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0" fontId="22" fillId="3" borderId="25" xfId="0" applyFont="1" applyFill="1" applyBorder="1" applyAlignment="1" applyProtection="1">
      <alignment horizontal="center" vertical="center"/>
      <protection locked="0"/>
    </xf>
    <xf numFmtId="0" fontId="25" fillId="3" borderId="26" xfId="0" applyNumberFormat="1" applyFont="1" applyFill="1" applyBorder="1" applyAlignment="1">
      <alignment horizontal="center" vertical="center"/>
    </xf>
    <xf numFmtId="164" fontId="25" fillId="3" borderId="26" xfId="0" applyNumberFormat="1" applyFont="1" applyFill="1" applyBorder="1" applyAlignment="1">
      <alignment horizontal="center" vertical="center"/>
    </xf>
    <xf numFmtId="2" fontId="20" fillId="7" borderId="26" xfId="0" applyNumberFormat="1" applyFont="1" applyFill="1" applyBorder="1" applyAlignment="1">
      <alignment horizontal="center" vertical="center"/>
    </xf>
    <xf numFmtId="2" fontId="20" fillId="3" borderId="26" xfId="0" applyNumberFormat="1" applyFont="1" applyFill="1" applyBorder="1" applyAlignment="1">
      <alignment horizontal="center" vertical="center"/>
    </xf>
    <xf numFmtId="2" fontId="20" fillId="9" borderId="26" xfId="0" applyNumberFormat="1" applyFont="1" applyFill="1" applyBorder="1" applyAlignment="1">
      <alignment horizontal="center" vertical="center"/>
    </xf>
    <xf numFmtId="2" fontId="20" fillId="11" borderId="26" xfId="0" applyNumberFormat="1" applyFont="1" applyFill="1" applyBorder="1" applyAlignment="1">
      <alignment horizontal="center" vertical="center"/>
    </xf>
    <xf numFmtId="2" fontId="20" fillId="12" borderId="26" xfId="0" applyNumberFormat="1" applyFont="1" applyFill="1" applyBorder="1" applyAlignment="1">
      <alignment horizontal="center" vertical="center"/>
    </xf>
    <xf numFmtId="0" fontId="23" fillId="3" borderId="25" xfId="0" applyFont="1" applyFill="1" applyBorder="1" applyAlignment="1" applyProtection="1">
      <alignment horizontal="center" vertical="center"/>
      <protection locked="0"/>
    </xf>
    <xf numFmtId="2" fontId="20" fillId="10" borderId="26" xfId="0" applyNumberFormat="1" applyFont="1" applyFill="1" applyBorder="1" applyAlignment="1">
      <alignment horizontal="center" vertical="center"/>
    </xf>
    <xf numFmtId="0" fontId="27" fillId="3" borderId="25" xfId="0" applyFont="1" applyFill="1" applyBorder="1" applyAlignment="1" applyProtection="1">
      <alignment horizontal="center" vertical="center"/>
      <protection locked="0"/>
    </xf>
    <xf numFmtId="2" fontId="20" fillId="8" borderId="26" xfId="0" applyNumberFormat="1" applyFont="1" applyFill="1" applyBorder="1" applyAlignment="1">
      <alignment horizontal="center" vertical="center"/>
    </xf>
    <xf numFmtId="0" fontId="22" fillId="3" borderId="28" xfId="0" applyFont="1" applyFill="1" applyBorder="1" applyAlignment="1" applyProtection="1">
      <alignment horizontal="center" vertical="center"/>
      <protection locked="0"/>
    </xf>
    <xf numFmtId="0" fontId="27" fillId="3" borderId="29" xfId="0" applyFont="1" applyFill="1" applyBorder="1" applyAlignment="1" applyProtection="1">
      <alignment horizontal="left" vertical="center"/>
      <protection locked="0"/>
    </xf>
    <xf numFmtId="0" fontId="22" fillId="3" borderId="29" xfId="0" applyFont="1" applyFill="1" applyBorder="1" applyAlignment="1" applyProtection="1">
      <alignment horizontal="center" vertical="center"/>
      <protection locked="0"/>
    </xf>
    <xf numFmtId="0" fontId="23" fillId="3" borderId="29" xfId="0" applyFont="1" applyFill="1" applyBorder="1" applyAlignment="1" applyProtection="1">
      <alignment horizontal="center" vertical="center"/>
      <protection locked="0"/>
    </xf>
    <xf numFmtId="2" fontId="23" fillId="3" borderId="29" xfId="0" applyNumberFormat="1" applyFont="1" applyFill="1" applyBorder="1" applyAlignment="1" applyProtection="1">
      <alignment horizontal="center" vertical="center"/>
      <protection locked="0"/>
    </xf>
    <xf numFmtId="164" fontId="23" fillId="3" borderId="29" xfId="0" applyNumberFormat="1" applyFont="1" applyFill="1" applyBorder="1" applyAlignment="1" applyProtection="1">
      <alignment horizontal="center" vertical="center"/>
      <protection locked="0"/>
    </xf>
    <xf numFmtId="2" fontId="23" fillId="3" borderId="29" xfId="0" applyNumberFormat="1" applyFont="1" applyFill="1" applyBorder="1" applyAlignment="1">
      <alignment horizontal="center" vertical="center"/>
    </xf>
    <xf numFmtId="0" fontId="23" fillId="3" borderId="29" xfId="0" applyNumberFormat="1" applyFont="1" applyFill="1" applyBorder="1" applyAlignment="1">
      <alignment horizontal="center" vertical="center"/>
    </xf>
    <xf numFmtId="164" fontId="23" fillId="3" borderId="29" xfId="0" applyNumberFormat="1" applyFont="1" applyFill="1" applyBorder="1" applyAlignment="1">
      <alignment horizontal="center" vertical="center"/>
    </xf>
    <xf numFmtId="2" fontId="20" fillId="11" borderId="29" xfId="0" applyNumberFormat="1" applyFont="1" applyFill="1" applyBorder="1" applyAlignment="1">
      <alignment horizontal="center" vertical="center"/>
    </xf>
    <xf numFmtId="164" fontId="8" fillId="2" borderId="29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/>
    </xf>
    <xf numFmtId="0" fontId="28" fillId="11" borderId="23" xfId="0" applyFont="1" applyFill="1" applyBorder="1" applyAlignment="1">
      <alignment horizontal="center"/>
    </xf>
    <xf numFmtId="0" fontId="29" fillId="7" borderId="23" xfId="0" applyFont="1" applyFill="1" applyBorder="1" applyAlignment="1">
      <alignment horizontal="center"/>
    </xf>
    <xf numFmtId="0" fontId="29" fillId="3" borderId="23" xfId="0" applyFont="1" applyFill="1" applyBorder="1" applyAlignment="1">
      <alignment horizontal="center"/>
    </xf>
    <xf numFmtId="0" fontId="29" fillId="10" borderId="23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9" fillId="2" borderId="23" xfId="0" applyFont="1" applyFill="1" applyBorder="1" applyAlignment="1">
      <alignment horizontal="right"/>
    </xf>
    <xf numFmtId="0" fontId="30" fillId="4" borderId="26" xfId="0" applyFont="1" applyFill="1" applyBorder="1" applyAlignment="1">
      <alignment horizontal="center"/>
    </xf>
    <xf numFmtId="0" fontId="30" fillId="11" borderId="26" xfId="0" applyFont="1" applyFill="1" applyBorder="1" applyAlignment="1">
      <alignment horizontal="center"/>
    </xf>
    <xf numFmtId="0" fontId="16" fillId="7" borderId="26" xfId="0" applyFont="1" applyFill="1" applyBorder="1" applyAlignment="1">
      <alignment horizontal="center"/>
    </xf>
    <xf numFmtId="0" fontId="19" fillId="10" borderId="26" xfId="0" applyFont="1" applyFill="1" applyBorder="1" applyAlignment="1">
      <alignment horizontal="center"/>
    </xf>
    <xf numFmtId="0" fontId="30" fillId="5" borderId="26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19" fillId="3" borderId="25" xfId="0" applyFont="1" applyFill="1" applyBorder="1" applyAlignment="1">
      <alignment horizontal="center"/>
    </xf>
    <xf numFmtId="0" fontId="29" fillId="2" borderId="23" xfId="0" applyFont="1" applyFill="1" applyBorder="1" applyAlignment="1">
      <alignment horizontal="left"/>
    </xf>
    <xf numFmtId="0" fontId="24" fillId="2" borderId="26" xfId="0" applyFont="1" applyFill="1" applyBorder="1" applyAlignment="1">
      <alignment horizontal="center"/>
    </xf>
    <xf numFmtId="164" fontId="20" fillId="3" borderId="26" xfId="0" applyNumberFormat="1" applyFont="1" applyFill="1" applyBorder="1" applyAlignment="1">
      <alignment horizontal="center" wrapText="1"/>
    </xf>
    <xf numFmtId="0" fontId="20" fillId="3" borderId="26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164" fontId="31" fillId="2" borderId="26" xfId="0" applyNumberFormat="1" applyFont="1" applyFill="1" applyBorder="1" applyAlignment="1">
      <alignment horizontal="center" vertical="center"/>
    </xf>
    <xf numFmtId="2" fontId="31" fillId="2" borderId="26" xfId="0" applyNumberFormat="1" applyFont="1" applyFill="1" applyBorder="1" applyAlignment="1">
      <alignment horizontal="center" vertical="center"/>
    </xf>
    <xf numFmtId="2" fontId="31" fillId="2" borderId="2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29307</xdr:colOff>
      <xdr:row>5</xdr:row>
      <xdr:rowOff>51290</xdr:rowOff>
    </xdr:from>
    <xdr:to>
      <xdr:col>3</xdr:col>
      <xdr:colOff>749307</xdr:colOff>
      <xdr:row>5</xdr:row>
      <xdr:rowOff>315715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634" y="710713"/>
          <a:ext cx="720000" cy="264425"/>
        </a:xfrm>
        <a:prstGeom prst="rect">
          <a:avLst/>
        </a:prstGeom>
      </xdr:spPr>
    </xdr:pic>
    <xdr:clientData/>
  </xdr:twoCellAnchor>
  <xdr:twoCellAnchor editAs="oneCell">
    <xdr:from>
      <xdr:col>3</xdr:col>
      <xdr:colOff>29307</xdr:colOff>
      <xdr:row>4</xdr:row>
      <xdr:rowOff>36635</xdr:rowOff>
    </xdr:from>
    <xdr:to>
      <xdr:col>3</xdr:col>
      <xdr:colOff>748697</xdr:colOff>
      <xdr:row>4</xdr:row>
      <xdr:rowOff>298786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0634" y="1018443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36635</xdr:colOff>
      <xdr:row>10</xdr:row>
      <xdr:rowOff>58614</xdr:rowOff>
    </xdr:from>
    <xdr:to>
      <xdr:col>3</xdr:col>
      <xdr:colOff>681405</xdr:colOff>
      <xdr:row>10</xdr:row>
      <xdr:rowOff>260105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327" y="2996710"/>
          <a:ext cx="644770" cy="201491"/>
        </a:xfrm>
        <a:prstGeom prst="rect">
          <a:avLst/>
        </a:prstGeom>
      </xdr:spPr>
    </xdr:pic>
    <xdr:clientData/>
  </xdr:twoCellAnchor>
  <xdr:twoCellAnchor editAs="oneCell">
    <xdr:from>
      <xdr:col>3</xdr:col>
      <xdr:colOff>21981</xdr:colOff>
      <xdr:row>7</xdr:row>
      <xdr:rowOff>51289</xdr:rowOff>
    </xdr:from>
    <xdr:to>
      <xdr:col>3</xdr:col>
      <xdr:colOff>741371</xdr:colOff>
      <xdr:row>7</xdr:row>
      <xdr:rowOff>313440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2019" y="1355481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21980</xdr:colOff>
      <xdr:row>6</xdr:row>
      <xdr:rowOff>43961</xdr:rowOff>
    </xdr:from>
    <xdr:to>
      <xdr:col>3</xdr:col>
      <xdr:colOff>741370</xdr:colOff>
      <xdr:row>6</xdr:row>
      <xdr:rowOff>306112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6672" y="1670538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14654</xdr:colOff>
      <xdr:row>9</xdr:row>
      <xdr:rowOff>51288</xdr:rowOff>
    </xdr:from>
    <xdr:to>
      <xdr:col>3</xdr:col>
      <xdr:colOff>734044</xdr:colOff>
      <xdr:row>9</xdr:row>
      <xdr:rowOff>313439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692" y="2000250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21981</xdr:colOff>
      <xdr:row>8</xdr:row>
      <xdr:rowOff>51288</xdr:rowOff>
    </xdr:from>
    <xdr:to>
      <xdr:col>3</xdr:col>
      <xdr:colOff>741371</xdr:colOff>
      <xdr:row>8</xdr:row>
      <xdr:rowOff>313439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2019" y="2322634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14654</xdr:colOff>
      <xdr:row>12</xdr:row>
      <xdr:rowOff>43961</xdr:rowOff>
    </xdr:from>
    <xdr:to>
      <xdr:col>3</xdr:col>
      <xdr:colOff>734044</xdr:colOff>
      <xdr:row>12</xdr:row>
      <xdr:rowOff>306112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9346" y="2659673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14654</xdr:colOff>
      <xdr:row>11</xdr:row>
      <xdr:rowOff>36635</xdr:rowOff>
    </xdr:from>
    <xdr:to>
      <xdr:col>3</xdr:col>
      <xdr:colOff>734044</xdr:colOff>
      <xdr:row>11</xdr:row>
      <xdr:rowOff>298786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9346" y="3297116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7327</xdr:colOff>
      <xdr:row>14</xdr:row>
      <xdr:rowOff>51288</xdr:rowOff>
    </xdr:from>
    <xdr:to>
      <xdr:col>3</xdr:col>
      <xdr:colOff>726717</xdr:colOff>
      <xdr:row>14</xdr:row>
      <xdr:rowOff>313439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7365" y="3634153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14655</xdr:colOff>
      <xdr:row>17</xdr:row>
      <xdr:rowOff>36634</xdr:rowOff>
    </xdr:from>
    <xdr:to>
      <xdr:col>3</xdr:col>
      <xdr:colOff>734045</xdr:colOff>
      <xdr:row>17</xdr:row>
      <xdr:rowOff>298785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9347" y="3941884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14654</xdr:colOff>
      <xdr:row>13</xdr:row>
      <xdr:rowOff>36635</xdr:rowOff>
    </xdr:from>
    <xdr:to>
      <xdr:col>3</xdr:col>
      <xdr:colOff>734044</xdr:colOff>
      <xdr:row>13</xdr:row>
      <xdr:rowOff>298786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692" y="4264270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7327</xdr:colOff>
      <xdr:row>15</xdr:row>
      <xdr:rowOff>65942</xdr:rowOff>
    </xdr:from>
    <xdr:to>
      <xdr:col>3</xdr:col>
      <xdr:colOff>726717</xdr:colOff>
      <xdr:row>16</xdr:row>
      <xdr:rowOff>5708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7365" y="4615961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14654</xdr:colOff>
      <xdr:row>16</xdr:row>
      <xdr:rowOff>36634</xdr:rowOff>
    </xdr:from>
    <xdr:to>
      <xdr:col>3</xdr:col>
      <xdr:colOff>734044</xdr:colOff>
      <xdr:row>16</xdr:row>
      <xdr:rowOff>298785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692" y="4909038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21980</xdr:colOff>
      <xdr:row>18</xdr:row>
      <xdr:rowOff>58614</xdr:rowOff>
    </xdr:from>
    <xdr:to>
      <xdr:col>3</xdr:col>
      <xdr:colOff>741370</xdr:colOff>
      <xdr:row>19</xdr:row>
      <xdr:rowOff>378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6672" y="5253402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14654</xdr:colOff>
      <xdr:row>19</xdr:row>
      <xdr:rowOff>36635</xdr:rowOff>
    </xdr:from>
    <xdr:to>
      <xdr:col>3</xdr:col>
      <xdr:colOff>734044</xdr:colOff>
      <xdr:row>19</xdr:row>
      <xdr:rowOff>298786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692" y="5553808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7327</xdr:colOff>
      <xdr:row>21</xdr:row>
      <xdr:rowOff>51288</xdr:rowOff>
    </xdr:from>
    <xdr:to>
      <xdr:col>3</xdr:col>
      <xdr:colOff>726717</xdr:colOff>
      <xdr:row>21</xdr:row>
      <xdr:rowOff>313439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7365" y="5890846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14654</xdr:colOff>
      <xdr:row>20</xdr:row>
      <xdr:rowOff>43962</xdr:rowOff>
    </xdr:from>
    <xdr:to>
      <xdr:col>3</xdr:col>
      <xdr:colOff>734044</xdr:colOff>
      <xdr:row>20</xdr:row>
      <xdr:rowOff>306113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9346" y="6205904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7327</xdr:colOff>
      <xdr:row>23</xdr:row>
      <xdr:rowOff>36635</xdr:rowOff>
    </xdr:from>
    <xdr:to>
      <xdr:col>3</xdr:col>
      <xdr:colOff>726717</xdr:colOff>
      <xdr:row>23</xdr:row>
      <xdr:rowOff>298786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7365" y="6520962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21981</xdr:colOff>
      <xdr:row>22</xdr:row>
      <xdr:rowOff>36634</xdr:rowOff>
    </xdr:from>
    <xdr:to>
      <xdr:col>3</xdr:col>
      <xdr:colOff>741371</xdr:colOff>
      <xdr:row>22</xdr:row>
      <xdr:rowOff>298785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2019" y="6843346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29307</xdr:colOff>
      <xdr:row>24</xdr:row>
      <xdr:rowOff>29308</xdr:rowOff>
    </xdr:from>
    <xdr:to>
      <xdr:col>3</xdr:col>
      <xdr:colOff>748697</xdr:colOff>
      <xdr:row>24</xdr:row>
      <xdr:rowOff>291459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3999" y="7158404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36634</xdr:colOff>
      <xdr:row>25</xdr:row>
      <xdr:rowOff>29308</xdr:rowOff>
    </xdr:from>
    <xdr:to>
      <xdr:col>3</xdr:col>
      <xdr:colOff>756024</xdr:colOff>
      <xdr:row>25</xdr:row>
      <xdr:rowOff>291459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1326" y="7480789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7327</xdr:colOff>
      <xdr:row>26</xdr:row>
      <xdr:rowOff>51289</xdr:rowOff>
    </xdr:from>
    <xdr:to>
      <xdr:col>3</xdr:col>
      <xdr:colOff>726717</xdr:colOff>
      <xdr:row>26</xdr:row>
      <xdr:rowOff>313440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7365" y="7825154"/>
          <a:ext cx="719390" cy="262151"/>
        </a:xfrm>
        <a:prstGeom prst="rect">
          <a:avLst/>
        </a:prstGeom>
      </xdr:spPr>
    </xdr:pic>
    <xdr:clientData/>
  </xdr:twoCellAnchor>
  <xdr:twoCellAnchor editAs="oneCell">
    <xdr:from>
      <xdr:col>3</xdr:col>
      <xdr:colOff>29307</xdr:colOff>
      <xdr:row>27</xdr:row>
      <xdr:rowOff>36634</xdr:rowOff>
    </xdr:from>
    <xdr:to>
      <xdr:col>3</xdr:col>
      <xdr:colOff>748697</xdr:colOff>
      <xdr:row>27</xdr:row>
      <xdr:rowOff>298785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3999" y="8132884"/>
          <a:ext cx="719390" cy="262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65"/>
  <sheetViews>
    <sheetView showGridLines="0" tabSelected="1" topLeftCell="A2" zoomScale="90" zoomScaleNormal="90" workbookViewId="0">
      <pane ySplit="3" topLeftCell="A5" activePane="bottomLeft" state="frozen"/>
      <selection activeCell="A2" sqref="A2"/>
      <selection pane="bottomLeft" activeCell="AJ2" sqref="AJ1:AJ1048576"/>
    </sheetView>
  </sheetViews>
  <sheetFormatPr defaultColWidth="8.85546875" defaultRowHeight="12.75" x14ac:dyDescent="0.2"/>
  <cols>
    <col min="1" max="1" width="1" style="12" customWidth="1"/>
    <col min="2" max="2" width="3.28515625" style="6" customWidth="1"/>
    <col min="3" max="3" width="18.140625" style="7" customWidth="1"/>
    <col min="4" max="4" width="11.7109375" style="11" customWidth="1"/>
    <col min="5" max="5" width="0.7109375" style="9" hidden="1" customWidth="1"/>
    <col min="6" max="6" width="7" style="9" customWidth="1"/>
    <col min="7" max="7" width="8" style="9" customWidth="1"/>
    <col min="8" max="8" width="7" style="9" customWidth="1"/>
    <col min="9" max="9" width="8" style="9" customWidth="1"/>
    <col min="10" max="10" width="7" style="7" customWidth="1"/>
    <col min="11" max="11" width="8" style="8" customWidth="1"/>
    <col min="12" max="12" width="7" style="9" hidden="1" customWidth="1"/>
    <col min="13" max="13" width="7" style="7" customWidth="1"/>
    <col min="14" max="14" width="8" style="8" customWidth="1"/>
    <col min="15" max="15" width="7" style="10" hidden="1" customWidth="1"/>
    <col min="16" max="16" width="7" style="7" hidden="1" customWidth="1"/>
    <col min="17" max="17" width="7" style="11" hidden="1" customWidth="1"/>
    <col min="18" max="18" width="7" style="7" customWidth="1"/>
    <col min="19" max="19" width="8" style="8" customWidth="1"/>
    <col min="20" max="20" width="7" style="9" hidden="1" customWidth="1"/>
    <col min="21" max="21" width="7" style="7" customWidth="1"/>
    <col min="22" max="22" width="8" style="8" customWidth="1"/>
    <col min="23" max="25" width="7" style="9" hidden="1" customWidth="1"/>
    <col min="26" max="26" width="7" style="9" customWidth="1"/>
    <col min="27" max="27" width="4.140625" style="9" customWidth="1"/>
    <col min="28" max="28" width="8" style="49" customWidth="1"/>
    <col min="29" max="29" width="7" style="7" customWidth="1"/>
    <col min="30" max="30" width="4.85546875" style="9" customWidth="1"/>
    <col min="31" max="31" width="4.140625" style="9" customWidth="1"/>
    <col min="32" max="32" width="6.7109375" style="9" customWidth="1"/>
    <col min="33" max="33" width="8" style="9" customWidth="1"/>
    <col min="34" max="34" width="7.7109375" style="35" customWidth="1"/>
    <col min="35" max="35" width="7.7109375" style="4" customWidth="1"/>
    <col min="36" max="36" width="11.7109375" style="4" customWidth="1"/>
    <col min="37" max="37" width="87.7109375" style="4" customWidth="1"/>
    <col min="38" max="16384" width="8.85546875" style="4"/>
  </cols>
  <sheetData>
    <row r="1" spans="1:37" s="2" customFormat="1" ht="42.75" hidden="1" customHeight="1" thickBot="1" x14ac:dyDescent="0.25">
      <c r="A1" s="23"/>
      <c r="B1" s="14"/>
      <c r="C1" s="15"/>
      <c r="D1" s="22"/>
      <c r="E1" s="17"/>
      <c r="F1" s="21"/>
      <c r="G1" s="21"/>
      <c r="H1" s="21"/>
      <c r="I1" s="21"/>
      <c r="J1" s="15"/>
      <c r="K1" s="16"/>
      <c r="L1" s="17"/>
      <c r="M1" s="15"/>
      <c r="N1" s="16"/>
      <c r="O1" s="18"/>
      <c r="P1" s="19"/>
      <c r="Q1" s="20"/>
      <c r="R1" s="15"/>
      <c r="S1" s="16"/>
      <c r="T1" s="17"/>
      <c r="U1" s="15"/>
      <c r="V1" s="16"/>
      <c r="W1" s="21"/>
      <c r="X1" s="21"/>
      <c r="Y1" s="21"/>
      <c r="Z1" s="21"/>
      <c r="AA1" s="21"/>
      <c r="AB1" s="45"/>
      <c r="AC1" s="15"/>
      <c r="AD1" s="21"/>
      <c r="AE1" s="21"/>
      <c r="AF1" s="21"/>
      <c r="AG1" s="21"/>
      <c r="AH1" s="13"/>
    </row>
    <row r="2" spans="1:37" s="2" customFormat="1" ht="10.15" customHeight="1" thickBot="1" x14ac:dyDescent="0.25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46"/>
      <c r="AC2" s="21"/>
      <c r="AD2" s="21"/>
      <c r="AE2" s="21"/>
      <c r="AF2" s="21"/>
      <c r="AG2" s="21"/>
      <c r="AH2" s="13"/>
      <c r="AI2" s="13"/>
      <c r="AJ2" s="13"/>
      <c r="AK2" s="13"/>
    </row>
    <row r="3" spans="1:37" s="2" customFormat="1" ht="15" x14ac:dyDescent="0.3">
      <c r="A3" s="13"/>
      <c r="B3" s="115"/>
      <c r="C3" s="56"/>
      <c r="D3" s="56"/>
      <c r="E3" s="57"/>
      <c r="F3" s="103"/>
      <c r="G3" s="103"/>
      <c r="H3" s="104"/>
      <c r="I3" s="104"/>
      <c r="J3" s="105"/>
      <c r="K3" s="105"/>
      <c r="L3" s="106"/>
      <c r="M3" s="107"/>
      <c r="N3" s="107"/>
      <c r="O3" s="106"/>
      <c r="P3" s="106"/>
      <c r="Q3" s="106"/>
      <c r="R3" s="108"/>
      <c r="S3" s="108"/>
      <c r="T3" s="106"/>
      <c r="U3" s="109" t="s">
        <v>45</v>
      </c>
      <c r="V3" s="118" t="s">
        <v>46</v>
      </c>
      <c r="W3" s="57" t="s">
        <v>9</v>
      </c>
      <c r="X3" s="57" t="s">
        <v>9</v>
      </c>
      <c r="Y3" s="57" t="s">
        <v>9</v>
      </c>
      <c r="Z3" s="57" t="s">
        <v>9</v>
      </c>
      <c r="AA3" s="57" t="s">
        <v>47</v>
      </c>
      <c r="AB3" s="58" t="s">
        <v>6</v>
      </c>
      <c r="AC3" s="57" t="s">
        <v>5</v>
      </c>
      <c r="AD3" s="59" t="s">
        <v>11</v>
      </c>
      <c r="AE3" s="59" t="s">
        <v>11</v>
      </c>
      <c r="AF3" s="59" t="s">
        <v>11</v>
      </c>
      <c r="AG3" s="59" t="s">
        <v>11</v>
      </c>
      <c r="AH3" s="57" t="s">
        <v>6</v>
      </c>
      <c r="AI3" s="58" t="s">
        <v>5</v>
      </c>
      <c r="AJ3" s="116"/>
      <c r="AK3" s="13"/>
    </row>
    <row r="4" spans="1:37" s="2" customFormat="1" ht="28.15" customHeight="1" x14ac:dyDescent="0.25">
      <c r="A4" s="13"/>
      <c r="B4" s="117" t="s">
        <v>0</v>
      </c>
      <c r="C4" s="60" t="s">
        <v>8</v>
      </c>
      <c r="D4" s="61" t="s">
        <v>16</v>
      </c>
      <c r="E4" s="61">
        <v>1</v>
      </c>
      <c r="F4" s="110" t="s">
        <v>7</v>
      </c>
      <c r="G4" s="110" t="s">
        <v>4</v>
      </c>
      <c r="H4" s="111" t="s">
        <v>7</v>
      </c>
      <c r="I4" s="111" t="s">
        <v>4</v>
      </c>
      <c r="J4" s="112" t="s">
        <v>7</v>
      </c>
      <c r="K4" s="112" t="s">
        <v>4</v>
      </c>
      <c r="L4" s="61">
        <v>2</v>
      </c>
      <c r="M4" s="113" t="s">
        <v>7</v>
      </c>
      <c r="N4" s="113" t="s">
        <v>4</v>
      </c>
      <c r="O4" s="61" t="s">
        <v>1</v>
      </c>
      <c r="P4" s="61" t="s">
        <v>2</v>
      </c>
      <c r="Q4" s="61">
        <v>3</v>
      </c>
      <c r="R4" s="114" t="s">
        <v>7</v>
      </c>
      <c r="S4" s="114" t="s">
        <v>4</v>
      </c>
      <c r="T4" s="61">
        <v>4</v>
      </c>
      <c r="U4" s="119" t="s">
        <v>7</v>
      </c>
      <c r="V4" s="119" t="s">
        <v>4</v>
      </c>
      <c r="W4" s="62" t="s">
        <v>10</v>
      </c>
      <c r="X4" s="62" t="s">
        <v>14</v>
      </c>
      <c r="Y4" s="62" t="s">
        <v>15</v>
      </c>
      <c r="Z4" s="62" t="s">
        <v>20</v>
      </c>
      <c r="AA4" s="62" t="s">
        <v>48</v>
      </c>
      <c r="AB4" s="120" t="s">
        <v>13</v>
      </c>
      <c r="AC4" s="62" t="s">
        <v>3</v>
      </c>
      <c r="AD4" s="62" t="s">
        <v>17</v>
      </c>
      <c r="AE4" s="62" t="s">
        <v>18</v>
      </c>
      <c r="AF4" s="62" t="s">
        <v>5</v>
      </c>
      <c r="AG4" s="62" t="s">
        <v>12</v>
      </c>
      <c r="AH4" s="121" t="s">
        <v>58</v>
      </c>
      <c r="AI4" s="119" t="s">
        <v>57</v>
      </c>
      <c r="AJ4" s="122" t="s">
        <v>56</v>
      </c>
      <c r="AK4" s="50"/>
    </row>
    <row r="5" spans="1:37" ht="26.1" customHeight="1" x14ac:dyDescent="0.2">
      <c r="A5" s="13"/>
      <c r="B5" s="63">
        <v>1</v>
      </c>
      <c r="C5" s="64" t="s">
        <v>22</v>
      </c>
      <c r="D5" s="65"/>
      <c r="E5" s="66">
        <v>14</v>
      </c>
      <c r="F5" s="67">
        <v>10.17</v>
      </c>
      <c r="G5" s="68">
        <v>15.972</v>
      </c>
      <c r="H5" s="67">
        <v>11.17</v>
      </c>
      <c r="I5" s="68">
        <v>15.093</v>
      </c>
      <c r="J5" s="69">
        <v>11.02</v>
      </c>
      <c r="K5" s="68">
        <v>14.888</v>
      </c>
      <c r="L5" s="69"/>
      <c r="M5" s="69">
        <v>11.07</v>
      </c>
      <c r="N5" s="70">
        <v>14.81</v>
      </c>
      <c r="O5" s="69"/>
      <c r="P5" s="69"/>
      <c r="Q5" s="69"/>
      <c r="R5" s="69">
        <v>11.62</v>
      </c>
      <c r="S5" s="68">
        <v>14.922000000000001</v>
      </c>
      <c r="T5" s="69"/>
      <c r="U5" s="69">
        <v>11.13</v>
      </c>
      <c r="V5" s="68">
        <v>15.023</v>
      </c>
      <c r="W5" s="71">
        <f t="shared" ref="W5:W28" si="0">SUM(H5,F5,J5,M5,R5,U5)</f>
        <v>66.179999999999993</v>
      </c>
      <c r="X5" s="71">
        <f t="shared" ref="X5:X28" si="1">MIN(H5,F5,J5,M5,R5,U5)</f>
        <v>10.17</v>
      </c>
      <c r="Y5" s="71">
        <f t="shared" ref="Y5:Y28" si="2">MAX(J5,M5,R5,U5)</f>
        <v>11.62</v>
      </c>
      <c r="Z5" s="71">
        <f t="shared" ref="Z5:Z28" si="3">SUM(W5-X5)</f>
        <v>56.009999999999991</v>
      </c>
      <c r="AA5" s="72">
        <v>2</v>
      </c>
      <c r="AB5" s="73">
        <f t="shared" ref="AB5:AB28" si="4">MIN(I5,G5,K5,N5,S5,V5)</f>
        <v>14.81</v>
      </c>
      <c r="AC5" s="71">
        <f t="shared" ref="AC5:AC28" si="5">MAX(H5,F5,J5,M5,R5,U5)</f>
        <v>11.62</v>
      </c>
      <c r="AD5" s="74"/>
      <c r="AE5" s="71" t="s">
        <v>49</v>
      </c>
      <c r="AF5" s="71">
        <v>11.9</v>
      </c>
      <c r="AG5" s="73">
        <v>14.099</v>
      </c>
      <c r="AH5" s="75">
        <f>MIN(AG5,AB5)</f>
        <v>14.099</v>
      </c>
      <c r="AI5" s="76">
        <f>MAX(AF5,AC5)</f>
        <v>11.9</v>
      </c>
      <c r="AJ5" s="77">
        <f t="shared" ref="AJ5:AJ11" si="6">2796/AH5</f>
        <v>198.31193701680971</v>
      </c>
      <c r="AK5" s="51"/>
    </row>
    <row r="6" spans="1:37" ht="26.1" customHeight="1" x14ac:dyDescent="0.2">
      <c r="A6" s="13"/>
      <c r="B6" s="78">
        <v>2</v>
      </c>
      <c r="C6" s="64" t="s">
        <v>21</v>
      </c>
      <c r="D6" s="65"/>
      <c r="E6" s="66"/>
      <c r="F6" s="69">
        <v>10.15</v>
      </c>
      <c r="G6" s="70">
        <v>15.211</v>
      </c>
      <c r="H6" s="69">
        <v>10.91</v>
      </c>
      <c r="I6" s="70">
        <v>14.917</v>
      </c>
      <c r="J6" s="67">
        <v>12.19</v>
      </c>
      <c r="K6" s="70">
        <v>14.282999999999999</v>
      </c>
      <c r="L6" s="69"/>
      <c r="M6" s="67">
        <v>11.35</v>
      </c>
      <c r="N6" s="68">
        <v>15.032</v>
      </c>
      <c r="O6" s="69"/>
      <c r="P6" s="69"/>
      <c r="Q6" s="69"/>
      <c r="R6" s="67">
        <v>11.68</v>
      </c>
      <c r="S6" s="70">
        <v>14.151999999999999</v>
      </c>
      <c r="T6" s="69"/>
      <c r="U6" s="67">
        <v>11.53</v>
      </c>
      <c r="V6" s="70">
        <v>14.69</v>
      </c>
      <c r="W6" s="71">
        <f t="shared" si="0"/>
        <v>67.81</v>
      </c>
      <c r="X6" s="71">
        <f t="shared" si="1"/>
        <v>10.15</v>
      </c>
      <c r="Y6" s="71">
        <f t="shared" si="2"/>
        <v>12.19</v>
      </c>
      <c r="Z6" s="71">
        <f t="shared" si="3"/>
        <v>57.660000000000004</v>
      </c>
      <c r="AA6" s="79">
        <v>1</v>
      </c>
      <c r="AB6" s="80">
        <f t="shared" si="4"/>
        <v>14.151999999999999</v>
      </c>
      <c r="AC6" s="71">
        <f t="shared" si="5"/>
        <v>12.19</v>
      </c>
      <c r="AD6" s="81"/>
      <c r="AE6" s="71" t="s">
        <v>49</v>
      </c>
      <c r="AF6" s="71">
        <v>11.4</v>
      </c>
      <c r="AG6" s="73">
        <v>13.737</v>
      </c>
      <c r="AH6" s="123">
        <f t="shared" ref="AH6:AH28" si="7">MIN(AG6,AB6)</f>
        <v>13.737</v>
      </c>
      <c r="AI6" s="124">
        <f t="shared" ref="AI6:AI28" si="8">MAX(AF6,AC6)</f>
        <v>12.19</v>
      </c>
      <c r="AJ6" s="125">
        <f t="shared" si="6"/>
        <v>203.53789036907622</v>
      </c>
      <c r="AK6" s="51"/>
    </row>
    <row r="7" spans="1:37" s="5" customFormat="1" ht="26.1" customHeight="1" thickBot="1" x14ac:dyDescent="0.25">
      <c r="A7" s="13"/>
      <c r="B7" s="78">
        <v>3</v>
      </c>
      <c r="C7" s="64" t="s">
        <v>24</v>
      </c>
      <c r="D7" s="65"/>
      <c r="E7" s="66"/>
      <c r="F7" s="69">
        <v>9.5</v>
      </c>
      <c r="G7" s="68">
        <v>16.375</v>
      </c>
      <c r="H7" s="69">
        <v>11.12</v>
      </c>
      <c r="I7" s="68">
        <v>15.385999999999999</v>
      </c>
      <c r="J7" s="69">
        <v>10.02</v>
      </c>
      <c r="K7" s="68">
        <v>14.731999999999999</v>
      </c>
      <c r="L7" s="69"/>
      <c r="M7" s="69">
        <v>10.61</v>
      </c>
      <c r="N7" s="68">
        <v>15.377000000000001</v>
      </c>
      <c r="O7" s="69"/>
      <c r="P7" s="69"/>
      <c r="Q7" s="69"/>
      <c r="R7" s="69">
        <v>11.16</v>
      </c>
      <c r="S7" s="68">
        <v>15.276999999999999</v>
      </c>
      <c r="T7" s="69"/>
      <c r="U7" s="69">
        <v>11.28</v>
      </c>
      <c r="V7" s="68">
        <v>14.87</v>
      </c>
      <c r="W7" s="71">
        <f t="shared" si="0"/>
        <v>63.69</v>
      </c>
      <c r="X7" s="71">
        <f t="shared" si="1"/>
        <v>9.5</v>
      </c>
      <c r="Y7" s="71">
        <f t="shared" si="2"/>
        <v>11.28</v>
      </c>
      <c r="Z7" s="71">
        <f t="shared" si="3"/>
        <v>54.19</v>
      </c>
      <c r="AA7" s="72">
        <v>4</v>
      </c>
      <c r="AB7" s="73">
        <f t="shared" si="4"/>
        <v>14.731999999999999</v>
      </c>
      <c r="AC7" s="71">
        <f t="shared" si="5"/>
        <v>11.28</v>
      </c>
      <c r="AD7" s="82" t="s">
        <v>55</v>
      </c>
      <c r="AE7" s="71" t="s">
        <v>49</v>
      </c>
      <c r="AF7" s="71">
        <v>10.95</v>
      </c>
      <c r="AG7" s="73">
        <v>14.928000000000001</v>
      </c>
      <c r="AH7" s="75">
        <f t="shared" si="7"/>
        <v>14.731999999999999</v>
      </c>
      <c r="AI7" s="76">
        <f t="shared" si="8"/>
        <v>11.28</v>
      </c>
      <c r="AJ7" s="77">
        <f t="shared" si="6"/>
        <v>189.79093130600054</v>
      </c>
      <c r="AK7" s="51"/>
    </row>
    <row r="8" spans="1:37" s="3" customFormat="1" ht="26.1" customHeight="1" x14ac:dyDescent="0.2">
      <c r="A8" s="13"/>
      <c r="B8" s="78">
        <v>4</v>
      </c>
      <c r="C8" s="64" t="s">
        <v>23</v>
      </c>
      <c r="D8" s="66"/>
      <c r="E8" s="66"/>
      <c r="F8" s="69">
        <v>8.06</v>
      </c>
      <c r="G8" s="68">
        <v>17.074999999999999</v>
      </c>
      <c r="H8" s="69">
        <v>10.54</v>
      </c>
      <c r="I8" s="68">
        <v>15.904</v>
      </c>
      <c r="J8" s="69">
        <v>11.03</v>
      </c>
      <c r="K8" s="68">
        <v>15.353</v>
      </c>
      <c r="L8" s="69"/>
      <c r="M8" s="69">
        <v>10.96</v>
      </c>
      <c r="N8" s="68">
        <v>15.721</v>
      </c>
      <c r="O8" s="69"/>
      <c r="P8" s="69"/>
      <c r="Q8" s="69"/>
      <c r="R8" s="69">
        <v>10.89</v>
      </c>
      <c r="S8" s="68">
        <v>15.704000000000001</v>
      </c>
      <c r="T8" s="69"/>
      <c r="U8" s="69">
        <v>10.83</v>
      </c>
      <c r="V8" s="68">
        <v>15.695</v>
      </c>
      <c r="W8" s="71">
        <f t="shared" si="0"/>
        <v>62.31</v>
      </c>
      <c r="X8" s="71">
        <f t="shared" si="1"/>
        <v>8.06</v>
      </c>
      <c r="Y8" s="71">
        <f t="shared" si="2"/>
        <v>11.03</v>
      </c>
      <c r="Z8" s="71">
        <f t="shared" si="3"/>
        <v>54.25</v>
      </c>
      <c r="AA8" s="72">
        <v>3</v>
      </c>
      <c r="AB8" s="73">
        <f t="shared" si="4"/>
        <v>15.353</v>
      </c>
      <c r="AC8" s="71">
        <f t="shared" si="5"/>
        <v>11.03</v>
      </c>
      <c r="AD8" s="83"/>
      <c r="AE8" s="71" t="s">
        <v>49</v>
      </c>
      <c r="AF8" s="71">
        <v>10.71</v>
      </c>
      <c r="AG8" s="73">
        <v>15.292</v>
      </c>
      <c r="AH8" s="75">
        <f t="shared" si="7"/>
        <v>15.292</v>
      </c>
      <c r="AI8" s="76">
        <f t="shared" si="8"/>
        <v>11.03</v>
      </c>
      <c r="AJ8" s="77">
        <f t="shared" si="6"/>
        <v>182.84070102014124</v>
      </c>
      <c r="AK8" s="51"/>
    </row>
    <row r="9" spans="1:37" ht="26.1" customHeight="1" x14ac:dyDescent="0.2">
      <c r="A9" s="13"/>
      <c r="B9" s="78">
        <v>5</v>
      </c>
      <c r="C9" s="64" t="s">
        <v>26</v>
      </c>
      <c r="D9" s="65"/>
      <c r="E9" s="66">
        <v>10</v>
      </c>
      <c r="F9" s="69">
        <v>9.25</v>
      </c>
      <c r="G9" s="68">
        <v>15.989000000000001</v>
      </c>
      <c r="H9" s="69">
        <v>9.58</v>
      </c>
      <c r="I9" s="68">
        <v>16.082000000000001</v>
      </c>
      <c r="J9" s="69">
        <v>10.78</v>
      </c>
      <c r="K9" s="68">
        <v>15.798999999999999</v>
      </c>
      <c r="L9" s="69"/>
      <c r="M9" s="69">
        <v>9.89</v>
      </c>
      <c r="N9" s="68">
        <v>16.131</v>
      </c>
      <c r="O9" s="69"/>
      <c r="P9" s="69"/>
      <c r="Q9" s="69"/>
      <c r="R9" s="69">
        <v>11.27</v>
      </c>
      <c r="S9" s="68">
        <v>15.228</v>
      </c>
      <c r="T9" s="69"/>
      <c r="U9" s="69">
        <v>11.14</v>
      </c>
      <c r="V9" s="68">
        <v>15.361000000000001</v>
      </c>
      <c r="W9" s="71">
        <f t="shared" si="0"/>
        <v>61.91</v>
      </c>
      <c r="X9" s="71">
        <f t="shared" si="1"/>
        <v>9.25</v>
      </c>
      <c r="Y9" s="71">
        <f t="shared" si="2"/>
        <v>11.27</v>
      </c>
      <c r="Z9" s="71">
        <f t="shared" si="3"/>
        <v>52.66</v>
      </c>
      <c r="AA9" s="72">
        <v>6</v>
      </c>
      <c r="AB9" s="73">
        <f t="shared" si="4"/>
        <v>15.228</v>
      </c>
      <c r="AC9" s="71">
        <f t="shared" si="5"/>
        <v>11.27</v>
      </c>
      <c r="AD9" s="84"/>
      <c r="AE9" s="71" t="s">
        <v>49</v>
      </c>
      <c r="AF9" s="71">
        <v>10.51</v>
      </c>
      <c r="AG9" s="73">
        <v>15.404999999999999</v>
      </c>
      <c r="AH9" s="75">
        <f t="shared" si="7"/>
        <v>15.228</v>
      </c>
      <c r="AI9" s="76">
        <f t="shared" si="8"/>
        <v>11.27</v>
      </c>
      <c r="AJ9" s="77">
        <f t="shared" si="6"/>
        <v>183.60914105594958</v>
      </c>
      <c r="AK9" s="51"/>
    </row>
    <row r="10" spans="1:37" ht="27" customHeight="1" x14ac:dyDescent="0.2">
      <c r="A10" s="13"/>
      <c r="B10" s="78">
        <v>6</v>
      </c>
      <c r="C10" s="64" t="s">
        <v>25</v>
      </c>
      <c r="D10" s="65"/>
      <c r="E10" s="66">
        <v>17</v>
      </c>
      <c r="F10" s="69">
        <v>9.24</v>
      </c>
      <c r="G10" s="68">
        <v>16.994</v>
      </c>
      <c r="H10" s="69">
        <v>10.25</v>
      </c>
      <c r="I10" s="68">
        <v>16.091000000000001</v>
      </c>
      <c r="J10" s="69">
        <v>11.64</v>
      </c>
      <c r="K10" s="68">
        <v>15.169</v>
      </c>
      <c r="L10" s="69"/>
      <c r="M10" s="69">
        <v>10.07</v>
      </c>
      <c r="N10" s="68">
        <v>16.55</v>
      </c>
      <c r="O10" s="69"/>
      <c r="P10" s="69"/>
      <c r="Q10" s="69"/>
      <c r="R10" s="69">
        <v>10.86</v>
      </c>
      <c r="S10" s="68">
        <v>15.926</v>
      </c>
      <c r="T10" s="69"/>
      <c r="U10" s="69">
        <v>10.14</v>
      </c>
      <c r="V10" s="68">
        <v>15.737</v>
      </c>
      <c r="W10" s="71">
        <f t="shared" si="0"/>
        <v>62.2</v>
      </c>
      <c r="X10" s="71">
        <f t="shared" si="1"/>
        <v>9.24</v>
      </c>
      <c r="Y10" s="71">
        <f t="shared" si="2"/>
        <v>11.64</v>
      </c>
      <c r="Z10" s="71">
        <f t="shared" si="3"/>
        <v>52.96</v>
      </c>
      <c r="AA10" s="72">
        <v>5</v>
      </c>
      <c r="AB10" s="73">
        <f t="shared" si="4"/>
        <v>15.169</v>
      </c>
      <c r="AC10" s="71">
        <f t="shared" si="5"/>
        <v>11.64</v>
      </c>
      <c r="AD10" s="85"/>
      <c r="AE10" s="71" t="s">
        <v>49</v>
      </c>
      <c r="AF10" s="71">
        <v>9.7100000000000009</v>
      </c>
      <c r="AG10" s="73">
        <v>16.285</v>
      </c>
      <c r="AH10" s="75">
        <f t="shared" si="7"/>
        <v>15.169</v>
      </c>
      <c r="AI10" s="76">
        <f t="shared" si="8"/>
        <v>11.64</v>
      </c>
      <c r="AJ10" s="77">
        <f t="shared" si="6"/>
        <v>184.32329092227567</v>
      </c>
      <c r="AK10" s="51"/>
    </row>
    <row r="11" spans="1:37" s="2" customFormat="1" ht="26.1" customHeight="1" x14ac:dyDescent="0.2">
      <c r="A11" s="13"/>
      <c r="B11" s="86">
        <v>7</v>
      </c>
      <c r="C11" s="64" t="s">
        <v>29</v>
      </c>
      <c r="D11" s="66"/>
      <c r="E11" s="66">
        <v>15</v>
      </c>
      <c r="F11" s="69">
        <v>8.9</v>
      </c>
      <c r="G11" s="68">
        <v>16.045999999999999</v>
      </c>
      <c r="H11" s="69">
        <v>10.77</v>
      </c>
      <c r="I11" s="68">
        <v>15.608000000000001</v>
      </c>
      <c r="J11" s="69">
        <v>8.9</v>
      </c>
      <c r="K11" s="68">
        <v>16.273</v>
      </c>
      <c r="L11" s="69"/>
      <c r="M11" s="69">
        <v>10.77</v>
      </c>
      <c r="N11" s="68">
        <v>15.613</v>
      </c>
      <c r="O11" s="69"/>
      <c r="P11" s="69"/>
      <c r="Q11" s="69"/>
      <c r="R11" s="69">
        <v>10.15</v>
      </c>
      <c r="S11" s="68">
        <v>15.722</v>
      </c>
      <c r="T11" s="69"/>
      <c r="U11" s="69">
        <v>10.67</v>
      </c>
      <c r="V11" s="68">
        <v>15.492000000000001</v>
      </c>
      <c r="W11" s="71">
        <f t="shared" si="0"/>
        <v>60.160000000000004</v>
      </c>
      <c r="X11" s="71">
        <f t="shared" si="1"/>
        <v>8.9</v>
      </c>
      <c r="Y11" s="71">
        <f t="shared" si="2"/>
        <v>10.77</v>
      </c>
      <c r="Z11" s="71">
        <f t="shared" si="3"/>
        <v>51.260000000000005</v>
      </c>
      <c r="AA11" s="72">
        <v>8</v>
      </c>
      <c r="AB11" s="73">
        <f t="shared" si="4"/>
        <v>15.492000000000001</v>
      </c>
      <c r="AC11" s="71">
        <f t="shared" si="5"/>
        <v>10.77</v>
      </c>
      <c r="AD11" s="87"/>
      <c r="AE11" s="71" t="s">
        <v>50</v>
      </c>
      <c r="AF11" s="71">
        <v>10.91</v>
      </c>
      <c r="AG11" s="73">
        <v>15.391</v>
      </c>
      <c r="AH11" s="75">
        <f t="shared" si="7"/>
        <v>15.391</v>
      </c>
      <c r="AI11" s="76">
        <f t="shared" si="8"/>
        <v>10.91</v>
      </c>
      <c r="AJ11" s="77">
        <f t="shared" si="6"/>
        <v>181.66460918718732</v>
      </c>
      <c r="AK11" s="51"/>
    </row>
    <row r="12" spans="1:37" s="2" customFormat="1" ht="26.1" customHeight="1" x14ac:dyDescent="0.2">
      <c r="A12" s="13"/>
      <c r="B12" s="78">
        <v>8</v>
      </c>
      <c r="C12" s="64" t="s">
        <v>30</v>
      </c>
      <c r="D12" s="65"/>
      <c r="E12" s="66"/>
      <c r="F12" s="69">
        <v>9.49</v>
      </c>
      <c r="G12" s="68">
        <v>16.210999999999999</v>
      </c>
      <c r="H12" s="69">
        <v>9.85</v>
      </c>
      <c r="I12" s="68">
        <v>15.414</v>
      </c>
      <c r="J12" s="69">
        <v>9.92</v>
      </c>
      <c r="K12" s="68">
        <v>15.35</v>
      </c>
      <c r="L12" s="69"/>
      <c r="M12" s="69">
        <v>10.26</v>
      </c>
      <c r="N12" s="68">
        <v>15.375999999999999</v>
      </c>
      <c r="O12" s="69"/>
      <c r="P12" s="69"/>
      <c r="Q12" s="69"/>
      <c r="R12" s="69">
        <v>10.59</v>
      </c>
      <c r="S12" s="68">
        <v>15.446</v>
      </c>
      <c r="T12" s="69"/>
      <c r="U12" s="69">
        <v>10.5</v>
      </c>
      <c r="V12" s="68">
        <v>14.791</v>
      </c>
      <c r="W12" s="71">
        <f t="shared" si="0"/>
        <v>60.61</v>
      </c>
      <c r="X12" s="71">
        <f t="shared" si="1"/>
        <v>9.49</v>
      </c>
      <c r="Y12" s="71">
        <f t="shared" si="2"/>
        <v>10.59</v>
      </c>
      <c r="Z12" s="71">
        <f t="shared" si="3"/>
        <v>51.12</v>
      </c>
      <c r="AA12" s="72">
        <v>9</v>
      </c>
      <c r="AB12" s="73">
        <f t="shared" si="4"/>
        <v>14.791</v>
      </c>
      <c r="AC12" s="71">
        <f t="shared" si="5"/>
        <v>10.59</v>
      </c>
      <c r="AD12" s="84"/>
      <c r="AE12" s="71" t="s">
        <v>50</v>
      </c>
      <c r="AF12" s="71">
        <v>10.16</v>
      </c>
      <c r="AG12" s="73">
        <v>15.321</v>
      </c>
      <c r="AH12" s="75">
        <f t="shared" si="7"/>
        <v>14.791</v>
      </c>
      <c r="AI12" s="76">
        <f t="shared" si="8"/>
        <v>10.59</v>
      </c>
      <c r="AJ12" s="77">
        <f>2796/AH12</f>
        <v>189.03387194915825</v>
      </c>
      <c r="AK12" s="51"/>
    </row>
    <row r="13" spans="1:37" s="2" customFormat="1" ht="26.1" customHeight="1" x14ac:dyDescent="0.2">
      <c r="A13" s="13"/>
      <c r="B13" s="78">
        <v>9</v>
      </c>
      <c r="C13" s="64" t="s">
        <v>28</v>
      </c>
      <c r="D13" s="65"/>
      <c r="E13" s="66"/>
      <c r="F13" s="69">
        <v>9.3699999999999992</v>
      </c>
      <c r="G13" s="68">
        <v>17.641999999999999</v>
      </c>
      <c r="H13" s="69">
        <v>9.9600000000000009</v>
      </c>
      <c r="I13" s="68">
        <v>15.75</v>
      </c>
      <c r="J13" s="69">
        <v>10.65</v>
      </c>
      <c r="K13" s="68">
        <v>15.47</v>
      </c>
      <c r="L13" s="69"/>
      <c r="M13" s="69">
        <v>10.14</v>
      </c>
      <c r="N13" s="68">
        <v>16.375</v>
      </c>
      <c r="O13" s="69"/>
      <c r="P13" s="69"/>
      <c r="Q13" s="69"/>
      <c r="R13" s="69">
        <v>10.63</v>
      </c>
      <c r="S13" s="68">
        <v>15.243</v>
      </c>
      <c r="T13" s="69"/>
      <c r="U13" s="69">
        <v>9.9700000000000006</v>
      </c>
      <c r="V13" s="68">
        <v>15.922000000000001</v>
      </c>
      <c r="W13" s="71">
        <f t="shared" si="0"/>
        <v>60.72</v>
      </c>
      <c r="X13" s="71">
        <f t="shared" si="1"/>
        <v>9.3699999999999992</v>
      </c>
      <c r="Y13" s="71">
        <f t="shared" si="2"/>
        <v>10.65</v>
      </c>
      <c r="Z13" s="71">
        <f t="shared" si="3"/>
        <v>51.35</v>
      </c>
      <c r="AA13" s="72">
        <v>7</v>
      </c>
      <c r="AB13" s="73">
        <f t="shared" si="4"/>
        <v>15.243</v>
      </c>
      <c r="AC13" s="71">
        <f t="shared" si="5"/>
        <v>10.65</v>
      </c>
      <c r="AD13" s="82" t="s">
        <v>55</v>
      </c>
      <c r="AE13" s="71" t="s">
        <v>50</v>
      </c>
      <c r="AF13" s="71">
        <v>9.84</v>
      </c>
      <c r="AG13" s="73">
        <v>17.283999999999999</v>
      </c>
      <c r="AH13" s="75">
        <f t="shared" si="7"/>
        <v>15.243</v>
      </c>
      <c r="AI13" s="76">
        <f t="shared" si="8"/>
        <v>10.65</v>
      </c>
      <c r="AJ13" s="77">
        <f t="shared" ref="AJ13:AJ28" si="9">2796/AH13</f>
        <v>183.4284589647707</v>
      </c>
      <c r="AK13" s="51"/>
    </row>
    <row r="14" spans="1:37" s="2" customFormat="1" ht="26.1" customHeight="1" x14ac:dyDescent="0.2">
      <c r="A14" s="13"/>
      <c r="B14" s="78">
        <v>10</v>
      </c>
      <c r="C14" s="64" t="s">
        <v>27</v>
      </c>
      <c r="D14" s="65"/>
      <c r="E14" s="66"/>
      <c r="F14" s="69">
        <v>9.25</v>
      </c>
      <c r="G14" s="68">
        <v>16.469000000000001</v>
      </c>
      <c r="H14" s="69">
        <v>9.64</v>
      </c>
      <c r="I14" s="68">
        <v>16.661999999999999</v>
      </c>
      <c r="J14" s="69">
        <v>10.38</v>
      </c>
      <c r="K14" s="68">
        <v>15.957000000000001</v>
      </c>
      <c r="L14" s="69"/>
      <c r="M14" s="69">
        <v>9.27</v>
      </c>
      <c r="N14" s="68">
        <v>17.213000000000001</v>
      </c>
      <c r="O14" s="69"/>
      <c r="P14" s="69"/>
      <c r="Q14" s="69"/>
      <c r="R14" s="69">
        <v>10.26</v>
      </c>
      <c r="S14" s="68">
        <v>16.396999999999998</v>
      </c>
      <c r="T14" s="69"/>
      <c r="U14" s="69">
        <v>10.52</v>
      </c>
      <c r="V14" s="68">
        <v>15.909000000000001</v>
      </c>
      <c r="W14" s="71">
        <f t="shared" si="0"/>
        <v>59.320000000000007</v>
      </c>
      <c r="X14" s="71">
        <f t="shared" si="1"/>
        <v>9.25</v>
      </c>
      <c r="Y14" s="71">
        <f t="shared" si="2"/>
        <v>10.52</v>
      </c>
      <c r="Z14" s="71">
        <f t="shared" si="3"/>
        <v>50.070000000000007</v>
      </c>
      <c r="AA14" s="72">
        <v>12</v>
      </c>
      <c r="AB14" s="73">
        <f t="shared" si="4"/>
        <v>15.909000000000001</v>
      </c>
      <c r="AC14" s="71">
        <f t="shared" si="5"/>
        <v>10.52</v>
      </c>
      <c r="AD14" s="85"/>
      <c r="AE14" s="71" t="s">
        <v>50</v>
      </c>
      <c r="AF14" s="71">
        <v>9.66</v>
      </c>
      <c r="AG14" s="73">
        <v>17.05</v>
      </c>
      <c r="AH14" s="75">
        <f t="shared" si="7"/>
        <v>15.909000000000001</v>
      </c>
      <c r="AI14" s="76">
        <f t="shared" si="8"/>
        <v>10.52</v>
      </c>
      <c r="AJ14" s="77">
        <f t="shared" si="9"/>
        <v>175.74957571186121</v>
      </c>
      <c r="AK14" s="51"/>
    </row>
    <row r="15" spans="1:37" s="2" customFormat="1" ht="26.1" customHeight="1" x14ac:dyDescent="0.2">
      <c r="A15" s="13"/>
      <c r="B15" s="78">
        <v>11</v>
      </c>
      <c r="C15" s="64" t="s">
        <v>31</v>
      </c>
      <c r="D15" s="65"/>
      <c r="E15" s="66"/>
      <c r="F15" s="69">
        <v>8.61</v>
      </c>
      <c r="G15" s="68">
        <v>16.666</v>
      </c>
      <c r="H15" s="69">
        <v>9.16</v>
      </c>
      <c r="I15" s="68">
        <v>16.66</v>
      </c>
      <c r="J15" s="69">
        <v>10.16</v>
      </c>
      <c r="K15" s="68">
        <v>15.691000000000001</v>
      </c>
      <c r="L15" s="69"/>
      <c r="M15" s="69">
        <v>9.92</v>
      </c>
      <c r="N15" s="68">
        <v>16.62</v>
      </c>
      <c r="O15" s="69"/>
      <c r="P15" s="69"/>
      <c r="Q15" s="69"/>
      <c r="R15" s="69">
        <v>10.54</v>
      </c>
      <c r="S15" s="68">
        <v>15.821</v>
      </c>
      <c r="T15" s="69"/>
      <c r="U15" s="69">
        <v>10.68</v>
      </c>
      <c r="V15" s="68">
        <v>16.055</v>
      </c>
      <c r="W15" s="71">
        <f t="shared" si="0"/>
        <v>59.07</v>
      </c>
      <c r="X15" s="71">
        <f t="shared" si="1"/>
        <v>8.61</v>
      </c>
      <c r="Y15" s="71">
        <f t="shared" si="2"/>
        <v>10.68</v>
      </c>
      <c r="Z15" s="71">
        <f t="shared" si="3"/>
        <v>50.46</v>
      </c>
      <c r="AA15" s="72">
        <v>10</v>
      </c>
      <c r="AB15" s="73">
        <f t="shared" si="4"/>
        <v>15.691000000000001</v>
      </c>
      <c r="AC15" s="71">
        <f t="shared" si="5"/>
        <v>10.68</v>
      </c>
      <c r="AD15" s="82" t="s">
        <v>55</v>
      </c>
      <c r="AE15" s="71" t="s">
        <v>51</v>
      </c>
      <c r="AF15" s="71">
        <v>9.89</v>
      </c>
      <c r="AG15" s="73">
        <v>15.686</v>
      </c>
      <c r="AH15" s="75">
        <f t="shared" si="7"/>
        <v>15.686</v>
      </c>
      <c r="AI15" s="76">
        <f t="shared" si="8"/>
        <v>10.68</v>
      </c>
      <c r="AJ15" s="77">
        <f t="shared" si="9"/>
        <v>178.2481193420885</v>
      </c>
      <c r="AK15" s="51"/>
    </row>
    <row r="16" spans="1:37" s="5" customFormat="1" ht="26.1" customHeight="1" thickBot="1" x14ac:dyDescent="0.25">
      <c r="A16" s="13"/>
      <c r="B16" s="88">
        <v>12</v>
      </c>
      <c r="C16" s="64" t="s">
        <v>33</v>
      </c>
      <c r="D16" s="65"/>
      <c r="E16" s="66"/>
      <c r="F16" s="69">
        <v>10</v>
      </c>
      <c r="G16" s="68">
        <v>17.125</v>
      </c>
      <c r="H16" s="69">
        <v>9.11</v>
      </c>
      <c r="I16" s="68">
        <v>18.042999999999999</v>
      </c>
      <c r="J16" s="69">
        <v>9.99</v>
      </c>
      <c r="K16" s="68">
        <v>16.670999999999999</v>
      </c>
      <c r="L16" s="69"/>
      <c r="M16" s="69">
        <v>9.58</v>
      </c>
      <c r="N16" s="68">
        <v>17.704999999999998</v>
      </c>
      <c r="O16" s="69"/>
      <c r="P16" s="69"/>
      <c r="Q16" s="69"/>
      <c r="R16" s="69">
        <v>9.25</v>
      </c>
      <c r="S16" s="68">
        <v>17.622</v>
      </c>
      <c r="T16" s="69"/>
      <c r="U16" s="69">
        <v>10.130000000000001</v>
      </c>
      <c r="V16" s="68">
        <v>17.081</v>
      </c>
      <c r="W16" s="71">
        <f t="shared" si="0"/>
        <v>58.06</v>
      </c>
      <c r="X16" s="71">
        <f t="shared" si="1"/>
        <v>9.11</v>
      </c>
      <c r="Y16" s="71">
        <f t="shared" si="2"/>
        <v>10.130000000000001</v>
      </c>
      <c r="Z16" s="71">
        <f t="shared" si="3"/>
        <v>48.95</v>
      </c>
      <c r="AA16" s="72">
        <v>13</v>
      </c>
      <c r="AB16" s="73">
        <f t="shared" si="4"/>
        <v>16.670999999999999</v>
      </c>
      <c r="AC16" s="71">
        <f t="shared" si="5"/>
        <v>10.130000000000001</v>
      </c>
      <c r="AD16" s="87"/>
      <c r="AE16" s="71" t="s">
        <v>51</v>
      </c>
      <c r="AF16" s="71">
        <v>9.81</v>
      </c>
      <c r="AG16" s="73">
        <v>17.111000000000001</v>
      </c>
      <c r="AH16" s="75">
        <f t="shared" si="7"/>
        <v>16.670999999999999</v>
      </c>
      <c r="AI16" s="76">
        <f t="shared" si="8"/>
        <v>10.130000000000001</v>
      </c>
      <c r="AJ16" s="77">
        <f t="shared" si="9"/>
        <v>167.71639373762821</v>
      </c>
      <c r="AK16" s="51"/>
    </row>
    <row r="17" spans="1:52" s="2" customFormat="1" ht="26.1" customHeight="1" x14ac:dyDescent="0.2">
      <c r="A17" s="13"/>
      <c r="B17" s="88">
        <v>13</v>
      </c>
      <c r="C17" s="64" t="s">
        <v>34</v>
      </c>
      <c r="D17" s="65"/>
      <c r="E17" s="66">
        <v>18</v>
      </c>
      <c r="F17" s="69">
        <v>9.48</v>
      </c>
      <c r="G17" s="68">
        <v>16.641999999999999</v>
      </c>
      <c r="H17" s="69">
        <v>9.8800000000000008</v>
      </c>
      <c r="I17" s="68">
        <v>16.536000000000001</v>
      </c>
      <c r="J17" s="69">
        <v>9.0399999999999991</v>
      </c>
      <c r="K17" s="68">
        <v>16.288</v>
      </c>
      <c r="L17" s="69"/>
      <c r="M17" s="69">
        <v>8.64</v>
      </c>
      <c r="N17" s="68">
        <v>17.814</v>
      </c>
      <c r="O17" s="69"/>
      <c r="P17" s="69"/>
      <c r="Q17" s="69"/>
      <c r="R17" s="69">
        <v>9.5299999999999994</v>
      </c>
      <c r="S17" s="68">
        <v>17.506</v>
      </c>
      <c r="T17" s="69"/>
      <c r="U17" s="69">
        <v>9.8699999999999992</v>
      </c>
      <c r="V17" s="68">
        <v>16.201000000000001</v>
      </c>
      <c r="W17" s="71">
        <f t="shared" si="0"/>
        <v>56.44</v>
      </c>
      <c r="X17" s="71">
        <f t="shared" si="1"/>
        <v>8.64</v>
      </c>
      <c r="Y17" s="71">
        <f t="shared" si="2"/>
        <v>9.8699999999999992</v>
      </c>
      <c r="Z17" s="71">
        <f t="shared" si="3"/>
        <v>47.8</v>
      </c>
      <c r="AA17" s="72">
        <v>14</v>
      </c>
      <c r="AB17" s="73">
        <f t="shared" si="4"/>
        <v>16.201000000000001</v>
      </c>
      <c r="AC17" s="71">
        <f t="shared" si="5"/>
        <v>9.8800000000000008</v>
      </c>
      <c r="AD17" s="85"/>
      <c r="AE17" s="71" t="s">
        <v>51</v>
      </c>
      <c r="AF17" s="71">
        <v>9.81</v>
      </c>
      <c r="AG17" s="73">
        <v>16.888000000000002</v>
      </c>
      <c r="AH17" s="75">
        <f t="shared" si="7"/>
        <v>16.201000000000001</v>
      </c>
      <c r="AI17" s="76">
        <f t="shared" si="8"/>
        <v>9.8800000000000008</v>
      </c>
      <c r="AJ17" s="77">
        <f t="shared" si="9"/>
        <v>172.58193938645763</v>
      </c>
      <c r="AK17" s="51"/>
    </row>
    <row r="18" spans="1:52" s="2" customFormat="1" ht="26.1" customHeight="1" x14ac:dyDescent="0.2">
      <c r="A18" s="13"/>
      <c r="B18" s="78">
        <v>14</v>
      </c>
      <c r="C18" s="64" t="s">
        <v>32</v>
      </c>
      <c r="D18" s="65"/>
      <c r="E18" s="66"/>
      <c r="F18" s="69">
        <v>9.32</v>
      </c>
      <c r="G18" s="68">
        <v>17.529</v>
      </c>
      <c r="H18" s="69">
        <v>10.77</v>
      </c>
      <c r="I18" s="68">
        <v>16.454999999999998</v>
      </c>
      <c r="J18" s="69">
        <v>9.2799999999999994</v>
      </c>
      <c r="K18" s="68">
        <v>16.474</v>
      </c>
      <c r="L18" s="69"/>
      <c r="M18" s="69">
        <v>9.2899999999999991</v>
      </c>
      <c r="N18" s="68">
        <v>17.966000000000001</v>
      </c>
      <c r="O18" s="69"/>
      <c r="P18" s="69"/>
      <c r="Q18" s="69"/>
      <c r="R18" s="69">
        <v>10.63</v>
      </c>
      <c r="S18" s="68">
        <v>16.355</v>
      </c>
      <c r="T18" s="69"/>
      <c r="U18" s="69">
        <v>10.38</v>
      </c>
      <c r="V18" s="68">
        <v>16.78</v>
      </c>
      <c r="W18" s="71">
        <f t="shared" si="0"/>
        <v>59.67</v>
      </c>
      <c r="X18" s="71">
        <f t="shared" si="1"/>
        <v>9.2799999999999994</v>
      </c>
      <c r="Y18" s="71">
        <f t="shared" si="2"/>
        <v>10.63</v>
      </c>
      <c r="Z18" s="71">
        <f t="shared" si="3"/>
        <v>50.39</v>
      </c>
      <c r="AA18" s="72">
        <v>11</v>
      </c>
      <c r="AB18" s="73">
        <f t="shared" si="4"/>
        <v>16.355</v>
      </c>
      <c r="AC18" s="71">
        <f t="shared" si="5"/>
        <v>10.77</v>
      </c>
      <c r="AD18" s="81"/>
      <c r="AE18" s="71" t="s">
        <v>51</v>
      </c>
      <c r="AF18" s="71">
        <v>9.43</v>
      </c>
      <c r="AG18" s="73">
        <v>16.132999999999999</v>
      </c>
      <c r="AH18" s="75">
        <f t="shared" si="7"/>
        <v>16.132999999999999</v>
      </c>
      <c r="AI18" s="76">
        <f t="shared" si="8"/>
        <v>10.77</v>
      </c>
      <c r="AJ18" s="77">
        <f t="shared" si="9"/>
        <v>173.3093658959896</v>
      </c>
      <c r="AK18" s="51"/>
    </row>
    <row r="19" spans="1:52" s="2" customFormat="1" ht="26.1" customHeight="1" x14ac:dyDescent="0.2">
      <c r="A19" s="13"/>
      <c r="B19" s="78">
        <v>15</v>
      </c>
      <c r="C19" s="64" t="s">
        <v>35</v>
      </c>
      <c r="D19" s="65"/>
      <c r="E19" s="66"/>
      <c r="F19" s="69">
        <v>7.5</v>
      </c>
      <c r="G19" s="68">
        <v>21.207000000000001</v>
      </c>
      <c r="H19" s="69">
        <v>9.9</v>
      </c>
      <c r="I19" s="68">
        <v>16.446999999999999</v>
      </c>
      <c r="J19" s="69">
        <v>9.0399999999999991</v>
      </c>
      <c r="K19" s="68">
        <v>18.199000000000002</v>
      </c>
      <c r="L19" s="69"/>
      <c r="M19" s="69">
        <v>9.39</v>
      </c>
      <c r="N19" s="68">
        <v>17.733000000000001</v>
      </c>
      <c r="O19" s="69"/>
      <c r="P19" s="69"/>
      <c r="Q19" s="69"/>
      <c r="R19" s="69">
        <v>9.6</v>
      </c>
      <c r="S19" s="68">
        <v>17.058</v>
      </c>
      <c r="T19" s="69"/>
      <c r="U19" s="69">
        <v>9.39</v>
      </c>
      <c r="V19" s="68">
        <v>16.925999999999998</v>
      </c>
      <c r="W19" s="71">
        <f t="shared" si="0"/>
        <v>54.82</v>
      </c>
      <c r="X19" s="71">
        <f t="shared" si="1"/>
        <v>7.5</v>
      </c>
      <c r="Y19" s="71">
        <f t="shared" si="2"/>
        <v>9.6</v>
      </c>
      <c r="Z19" s="71">
        <f t="shared" si="3"/>
        <v>47.32</v>
      </c>
      <c r="AA19" s="72">
        <v>15</v>
      </c>
      <c r="AB19" s="73">
        <f t="shared" si="4"/>
        <v>16.446999999999999</v>
      </c>
      <c r="AC19" s="71">
        <f t="shared" si="5"/>
        <v>9.9</v>
      </c>
      <c r="AD19" s="82" t="s">
        <v>55</v>
      </c>
      <c r="AE19" s="71" t="s">
        <v>52</v>
      </c>
      <c r="AF19" s="71">
        <v>9.5299999999999994</v>
      </c>
      <c r="AG19" s="73">
        <v>17.396000000000001</v>
      </c>
      <c r="AH19" s="75">
        <f t="shared" si="7"/>
        <v>16.446999999999999</v>
      </c>
      <c r="AI19" s="76">
        <f t="shared" si="8"/>
        <v>9.9</v>
      </c>
      <c r="AJ19" s="77">
        <f t="shared" si="9"/>
        <v>170.00060801361951</v>
      </c>
      <c r="AK19" s="51"/>
    </row>
    <row r="20" spans="1:52" s="2" customFormat="1" ht="26.1" customHeight="1" x14ac:dyDescent="0.2">
      <c r="A20" s="13"/>
      <c r="B20" s="78">
        <v>16</v>
      </c>
      <c r="C20" s="64" t="s">
        <v>36</v>
      </c>
      <c r="D20" s="65"/>
      <c r="E20" s="66"/>
      <c r="F20" s="69">
        <v>9.0299999999999994</v>
      </c>
      <c r="G20" s="68">
        <v>17.132999999999999</v>
      </c>
      <c r="H20" s="69">
        <v>9.15</v>
      </c>
      <c r="I20" s="68">
        <v>16.681000000000001</v>
      </c>
      <c r="J20" s="69">
        <v>9.58</v>
      </c>
      <c r="K20" s="68">
        <v>15.768000000000001</v>
      </c>
      <c r="L20" s="69"/>
      <c r="M20" s="69">
        <v>9.49</v>
      </c>
      <c r="N20" s="68">
        <v>17.337</v>
      </c>
      <c r="O20" s="69"/>
      <c r="P20" s="69"/>
      <c r="Q20" s="69"/>
      <c r="R20" s="69">
        <v>8.51</v>
      </c>
      <c r="S20" s="68">
        <v>19.46</v>
      </c>
      <c r="T20" s="69"/>
      <c r="U20" s="69">
        <v>9.59</v>
      </c>
      <c r="V20" s="68">
        <v>16.734999999999999</v>
      </c>
      <c r="W20" s="71">
        <f t="shared" si="0"/>
        <v>55.349999999999994</v>
      </c>
      <c r="X20" s="71">
        <f t="shared" si="1"/>
        <v>8.51</v>
      </c>
      <c r="Y20" s="71">
        <f t="shared" si="2"/>
        <v>9.59</v>
      </c>
      <c r="Z20" s="71">
        <f t="shared" si="3"/>
        <v>46.839999999999996</v>
      </c>
      <c r="AA20" s="72">
        <v>16</v>
      </c>
      <c r="AB20" s="73">
        <f t="shared" si="4"/>
        <v>15.768000000000001</v>
      </c>
      <c r="AC20" s="71">
        <f t="shared" si="5"/>
        <v>9.59</v>
      </c>
      <c r="AD20" s="84"/>
      <c r="AE20" s="71" t="s">
        <v>52</v>
      </c>
      <c r="AF20" s="71">
        <v>9.48</v>
      </c>
      <c r="AG20" s="73">
        <v>16.934999999999999</v>
      </c>
      <c r="AH20" s="75">
        <f t="shared" si="7"/>
        <v>15.768000000000001</v>
      </c>
      <c r="AI20" s="76">
        <f t="shared" si="8"/>
        <v>9.59</v>
      </c>
      <c r="AJ20" s="77">
        <f t="shared" si="9"/>
        <v>177.32115677321156</v>
      </c>
      <c r="AK20" s="51"/>
    </row>
    <row r="21" spans="1:52" s="2" customFormat="1" ht="26.1" customHeight="1" x14ac:dyDescent="0.2">
      <c r="A21" s="13"/>
      <c r="B21" s="78">
        <v>17</v>
      </c>
      <c r="C21" s="64" t="s">
        <v>38</v>
      </c>
      <c r="D21" s="65"/>
      <c r="E21" s="66"/>
      <c r="F21" s="69">
        <v>7.92</v>
      </c>
      <c r="G21" s="68">
        <v>19.478000000000002</v>
      </c>
      <c r="H21" s="69">
        <v>8.51</v>
      </c>
      <c r="I21" s="68">
        <v>17.213999999999999</v>
      </c>
      <c r="J21" s="69">
        <v>8.86</v>
      </c>
      <c r="K21" s="68">
        <v>18.736000000000001</v>
      </c>
      <c r="L21" s="69"/>
      <c r="M21" s="69">
        <v>7.78</v>
      </c>
      <c r="N21" s="68">
        <v>19.186</v>
      </c>
      <c r="O21" s="69"/>
      <c r="P21" s="69"/>
      <c r="Q21" s="69"/>
      <c r="R21" s="69">
        <v>8.81</v>
      </c>
      <c r="S21" s="68">
        <v>17.594000000000001</v>
      </c>
      <c r="T21" s="69"/>
      <c r="U21" s="69">
        <v>8.9600000000000009</v>
      </c>
      <c r="V21" s="68">
        <v>17.751999999999999</v>
      </c>
      <c r="W21" s="71">
        <f t="shared" si="0"/>
        <v>50.84</v>
      </c>
      <c r="X21" s="71">
        <f t="shared" si="1"/>
        <v>7.78</v>
      </c>
      <c r="Y21" s="71">
        <f t="shared" si="2"/>
        <v>8.9600000000000009</v>
      </c>
      <c r="Z21" s="71">
        <f t="shared" si="3"/>
        <v>43.06</v>
      </c>
      <c r="AA21" s="72">
        <v>18</v>
      </c>
      <c r="AB21" s="73">
        <f t="shared" si="4"/>
        <v>17.213999999999999</v>
      </c>
      <c r="AC21" s="71">
        <f t="shared" si="5"/>
        <v>8.9600000000000009</v>
      </c>
      <c r="AD21" s="82" t="s">
        <v>55</v>
      </c>
      <c r="AE21" s="71" t="s">
        <v>52</v>
      </c>
      <c r="AF21" s="71">
        <v>8.17</v>
      </c>
      <c r="AG21" s="73">
        <v>18.001000000000001</v>
      </c>
      <c r="AH21" s="75">
        <f t="shared" si="7"/>
        <v>17.213999999999999</v>
      </c>
      <c r="AI21" s="76">
        <f t="shared" si="8"/>
        <v>8.9600000000000009</v>
      </c>
      <c r="AJ21" s="77">
        <f t="shared" si="9"/>
        <v>162.42593238062045</v>
      </c>
      <c r="AK21" s="51"/>
    </row>
    <row r="22" spans="1:52" s="2" customFormat="1" ht="26.1" customHeight="1" x14ac:dyDescent="0.2">
      <c r="A22" s="13"/>
      <c r="B22" s="78">
        <v>18</v>
      </c>
      <c r="C22" s="64" t="s">
        <v>37</v>
      </c>
      <c r="D22" s="65"/>
      <c r="E22" s="66"/>
      <c r="F22" s="69">
        <v>8.86</v>
      </c>
      <c r="G22" s="68">
        <v>17.010000000000002</v>
      </c>
      <c r="H22" s="69">
        <v>9.68</v>
      </c>
      <c r="I22" s="68">
        <v>16.344000000000001</v>
      </c>
      <c r="J22" s="69">
        <v>7.53</v>
      </c>
      <c r="K22" s="68">
        <v>18.106000000000002</v>
      </c>
      <c r="L22" s="69"/>
      <c r="M22" s="69">
        <v>8.86</v>
      </c>
      <c r="N22" s="68">
        <v>16.401</v>
      </c>
      <c r="O22" s="69"/>
      <c r="P22" s="69"/>
      <c r="Q22" s="69"/>
      <c r="R22" s="69">
        <v>9.58</v>
      </c>
      <c r="S22" s="68">
        <v>17.356999999999999</v>
      </c>
      <c r="T22" s="69"/>
      <c r="U22" s="69">
        <v>9.64</v>
      </c>
      <c r="V22" s="68">
        <v>16.366</v>
      </c>
      <c r="W22" s="71">
        <f t="shared" si="0"/>
        <v>54.15</v>
      </c>
      <c r="X22" s="71">
        <f t="shared" si="1"/>
        <v>7.53</v>
      </c>
      <c r="Y22" s="71">
        <f t="shared" si="2"/>
        <v>9.64</v>
      </c>
      <c r="Z22" s="71">
        <f t="shared" si="3"/>
        <v>46.62</v>
      </c>
      <c r="AA22" s="72">
        <v>17</v>
      </c>
      <c r="AB22" s="73">
        <f t="shared" si="4"/>
        <v>16.344000000000001</v>
      </c>
      <c r="AC22" s="71">
        <f t="shared" si="5"/>
        <v>9.68</v>
      </c>
      <c r="AD22" s="87"/>
      <c r="AE22" s="71" t="s">
        <v>52</v>
      </c>
      <c r="AF22" s="71">
        <v>7.96</v>
      </c>
      <c r="AG22" s="73">
        <v>21.975999999999999</v>
      </c>
      <c r="AH22" s="75">
        <f t="shared" si="7"/>
        <v>16.344000000000001</v>
      </c>
      <c r="AI22" s="76">
        <f t="shared" si="8"/>
        <v>9.68</v>
      </c>
      <c r="AJ22" s="77">
        <f t="shared" si="9"/>
        <v>171.071953010279</v>
      </c>
      <c r="AK22" s="51"/>
    </row>
    <row r="23" spans="1:52" s="2" customFormat="1" ht="26.1" customHeight="1" x14ac:dyDescent="0.2">
      <c r="A23" s="13"/>
      <c r="B23" s="78">
        <v>19</v>
      </c>
      <c r="C23" s="64" t="s">
        <v>40</v>
      </c>
      <c r="D23" s="65"/>
      <c r="E23" s="66"/>
      <c r="F23" s="69">
        <v>6.8</v>
      </c>
      <c r="G23" s="68">
        <v>24.077999999999999</v>
      </c>
      <c r="H23" s="69">
        <v>8.83</v>
      </c>
      <c r="I23" s="68">
        <v>19.007000000000001</v>
      </c>
      <c r="J23" s="69">
        <v>7.91</v>
      </c>
      <c r="K23" s="68">
        <v>18.791</v>
      </c>
      <c r="L23" s="69"/>
      <c r="M23" s="69">
        <v>8.4600000000000009</v>
      </c>
      <c r="N23" s="68">
        <v>18.635999999999999</v>
      </c>
      <c r="O23" s="69"/>
      <c r="P23" s="69"/>
      <c r="Q23" s="69"/>
      <c r="R23" s="69">
        <v>8.76</v>
      </c>
      <c r="S23" s="68">
        <v>18.776</v>
      </c>
      <c r="T23" s="69"/>
      <c r="U23" s="69">
        <v>7.6</v>
      </c>
      <c r="V23" s="68">
        <v>21.829000000000001</v>
      </c>
      <c r="W23" s="71">
        <f t="shared" si="0"/>
        <v>48.36</v>
      </c>
      <c r="X23" s="71">
        <f t="shared" si="1"/>
        <v>6.8</v>
      </c>
      <c r="Y23" s="71">
        <f t="shared" si="2"/>
        <v>8.76</v>
      </c>
      <c r="Z23" s="71">
        <f t="shared" si="3"/>
        <v>41.56</v>
      </c>
      <c r="AA23" s="72">
        <v>20</v>
      </c>
      <c r="AB23" s="73">
        <f t="shared" si="4"/>
        <v>18.635999999999999</v>
      </c>
      <c r="AC23" s="71">
        <f t="shared" si="5"/>
        <v>8.83</v>
      </c>
      <c r="AD23" s="89"/>
      <c r="AE23" s="71" t="s">
        <v>53</v>
      </c>
      <c r="AF23" s="71">
        <v>8.74</v>
      </c>
      <c r="AG23" s="73">
        <v>18.908000000000001</v>
      </c>
      <c r="AH23" s="75">
        <f t="shared" si="7"/>
        <v>18.635999999999999</v>
      </c>
      <c r="AI23" s="76">
        <f t="shared" si="8"/>
        <v>8.83</v>
      </c>
      <c r="AJ23" s="77">
        <f t="shared" si="9"/>
        <v>150.03219575016098</v>
      </c>
      <c r="AK23" s="51"/>
    </row>
    <row r="24" spans="1:52" s="2" customFormat="1" ht="26.1" customHeight="1" x14ac:dyDescent="0.2">
      <c r="A24" s="13"/>
      <c r="B24" s="78">
        <v>20</v>
      </c>
      <c r="C24" s="64" t="s">
        <v>39</v>
      </c>
      <c r="D24" s="65"/>
      <c r="E24" s="66"/>
      <c r="F24" s="69">
        <v>7.58</v>
      </c>
      <c r="G24" s="68">
        <v>19.846</v>
      </c>
      <c r="H24" s="69">
        <v>9.1300000000000008</v>
      </c>
      <c r="I24" s="68">
        <v>17.945</v>
      </c>
      <c r="J24" s="69">
        <v>6.74</v>
      </c>
      <c r="K24" s="68">
        <v>19.277999999999999</v>
      </c>
      <c r="L24" s="69"/>
      <c r="M24" s="69">
        <v>8.81</v>
      </c>
      <c r="N24" s="68">
        <v>18.154</v>
      </c>
      <c r="O24" s="69"/>
      <c r="P24" s="69"/>
      <c r="Q24" s="69"/>
      <c r="R24" s="69">
        <v>8.41</v>
      </c>
      <c r="S24" s="68">
        <v>19.366</v>
      </c>
      <c r="T24" s="69"/>
      <c r="U24" s="69">
        <v>8.91</v>
      </c>
      <c r="V24" s="68">
        <v>17.632999999999999</v>
      </c>
      <c r="W24" s="71">
        <f t="shared" si="0"/>
        <v>49.58</v>
      </c>
      <c r="X24" s="71">
        <f t="shared" si="1"/>
        <v>6.74</v>
      </c>
      <c r="Y24" s="71">
        <f t="shared" si="2"/>
        <v>8.91</v>
      </c>
      <c r="Z24" s="71">
        <f t="shared" si="3"/>
        <v>42.839999999999996</v>
      </c>
      <c r="AA24" s="72">
        <v>19</v>
      </c>
      <c r="AB24" s="73">
        <f t="shared" si="4"/>
        <v>17.632999999999999</v>
      </c>
      <c r="AC24" s="71">
        <f t="shared" si="5"/>
        <v>9.1300000000000008</v>
      </c>
      <c r="AD24" s="84"/>
      <c r="AE24" s="71" t="s">
        <v>53</v>
      </c>
      <c r="AF24" s="71">
        <v>8.24</v>
      </c>
      <c r="AG24" s="73">
        <v>17.617999999999999</v>
      </c>
      <c r="AH24" s="75">
        <f t="shared" si="7"/>
        <v>17.617999999999999</v>
      </c>
      <c r="AI24" s="76">
        <f t="shared" si="8"/>
        <v>9.1300000000000008</v>
      </c>
      <c r="AJ24" s="77">
        <f t="shared" si="9"/>
        <v>158.7013281870814</v>
      </c>
      <c r="AK24" s="51"/>
    </row>
    <row r="25" spans="1:52" s="2" customFormat="1" ht="26.1" customHeight="1" x14ac:dyDescent="0.2">
      <c r="A25" s="13"/>
      <c r="B25" s="78">
        <v>21</v>
      </c>
      <c r="C25" s="64" t="s">
        <v>41</v>
      </c>
      <c r="D25" s="65"/>
      <c r="E25" s="66"/>
      <c r="F25" s="69">
        <v>7.95</v>
      </c>
      <c r="G25" s="68">
        <v>20.247</v>
      </c>
      <c r="H25" s="69">
        <v>8.7100000000000009</v>
      </c>
      <c r="I25" s="68">
        <v>18.123000000000001</v>
      </c>
      <c r="J25" s="69">
        <v>8.43</v>
      </c>
      <c r="K25" s="68">
        <v>19.606999999999999</v>
      </c>
      <c r="L25" s="69"/>
      <c r="M25" s="69">
        <v>6.81</v>
      </c>
      <c r="N25" s="68">
        <v>20.308</v>
      </c>
      <c r="O25" s="69"/>
      <c r="P25" s="69"/>
      <c r="Q25" s="69"/>
      <c r="R25" s="69">
        <v>8.08</v>
      </c>
      <c r="S25" s="68">
        <v>19.36</v>
      </c>
      <c r="T25" s="69"/>
      <c r="U25" s="69">
        <v>7.04</v>
      </c>
      <c r="V25" s="68">
        <v>22.945</v>
      </c>
      <c r="W25" s="71">
        <f t="shared" si="0"/>
        <v>47.019999999999996</v>
      </c>
      <c r="X25" s="71">
        <f t="shared" si="1"/>
        <v>6.81</v>
      </c>
      <c r="Y25" s="71">
        <f t="shared" si="2"/>
        <v>8.43</v>
      </c>
      <c r="Z25" s="71">
        <f t="shared" si="3"/>
        <v>40.209999999999994</v>
      </c>
      <c r="AA25" s="72">
        <v>21</v>
      </c>
      <c r="AB25" s="73">
        <f t="shared" si="4"/>
        <v>18.123000000000001</v>
      </c>
      <c r="AC25" s="71">
        <f t="shared" si="5"/>
        <v>8.7100000000000009</v>
      </c>
      <c r="AD25" s="87"/>
      <c r="AE25" s="71" t="s">
        <v>53</v>
      </c>
      <c r="AF25" s="71">
        <v>7.75</v>
      </c>
      <c r="AG25" s="73">
        <v>19.460999999999999</v>
      </c>
      <c r="AH25" s="75">
        <f t="shared" si="7"/>
        <v>18.123000000000001</v>
      </c>
      <c r="AI25" s="76">
        <f t="shared" si="8"/>
        <v>8.7100000000000009</v>
      </c>
      <c r="AJ25" s="77">
        <f t="shared" si="9"/>
        <v>154.27909286541961</v>
      </c>
      <c r="AK25" s="51"/>
    </row>
    <row r="26" spans="1:52" s="2" customFormat="1" ht="26.1" customHeight="1" x14ac:dyDescent="0.2">
      <c r="A26" s="13"/>
      <c r="B26" s="78">
        <v>22</v>
      </c>
      <c r="C26" s="64" t="s">
        <v>42</v>
      </c>
      <c r="D26" s="65"/>
      <c r="E26" s="66"/>
      <c r="F26" s="69">
        <v>7.92</v>
      </c>
      <c r="G26" s="68">
        <v>20.170000000000002</v>
      </c>
      <c r="H26" s="69">
        <v>8.5</v>
      </c>
      <c r="I26" s="68">
        <v>19.3</v>
      </c>
      <c r="J26" s="69">
        <v>7.85</v>
      </c>
      <c r="K26" s="68">
        <v>19.835999999999999</v>
      </c>
      <c r="L26" s="69"/>
      <c r="M26" s="69">
        <v>7.14</v>
      </c>
      <c r="N26" s="68">
        <v>20.861999999999998</v>
      </c>
      <c r="O26" s="69"/>
      <c r="P26" s="69"/>
      <c r="Q26" s="69"/>
      <c r="R26" s="69">
        <v>8.5299999999999994</v>
      </c>
      <c r="S26" s="68">
        <v>19.445</v>
      </c>
      <c r="T26" s="69"/>
      <c r="U26" s="69">
        <v>7.33</v>
      </c>
      <c r="V26" s="68">
        <v>20.684999999999999</v>
      </c>
      <c r="W26" s="71">
        <f t="shared" si="0"/>
        <v>47.27</v>
      </c>
      <c r="X26" s="71">
        <f t="shared" si="1"/>
        <v>7.14</v>
      </c>
      <c r="Y26" s="71">
        <f t="shared" si="2"/>
        <v>8.5299999999999994</v>
      </c>
      <c r="Z26" s="71">
        <f t="shared" si="3"/>
        <v>40.130000000000003</v>
      </c>
      <c r="AA26" s="72">
        <v>22</v>
      </c>
      <c r="AB26" s="73">
        <f t="shared" si="4"/>
        <v>19.3</v>
      </c>
      <c r="AC26" s="71">
        <f t="shared" si="5"/>
        <v>8.5299999999999994</v>
      </c>
      <c r="AD26" s="81"/>
      <c r="AE26" s="71" t="s">
        <v>53</v>
      </c>
      <c r="AF26" s="71">
        <v>6.64</v>
      </c>
      <c r="AG26" s="73">
        <v>24.751000000000001</v>
      </c>
      <c r="AH26" s="75">
        <f t="shared" si="7"/>
        <v>19.3</v>
      </c>
      <c r="AI26" s="76">
        <f t="shared" si="8"/>
        <v>8.5299999999999994</v>
      </c>
      <c r="AJ26" s="77">
        <f t="shared" si="9"/>
        <v>144.87046632124353</v>
      </c>
      <c r="AK26" s="51"/>
    </row>
    <row r="27" spans="1:52" s="2" customFormat="1" ht="26.1" customHeight="1" x14ac:dyDescent="0.2">
      <c r="A27" s="13"/>
      <c r="B27" s="78">
        <v>23</v>
      </c>
      <c r="C27" s="64" t="s">
        <v>43</v>
      </c>
      <c r="D27" s="65"/>
      <c r="E27" s="66"/>
      <c r="F27" s="69">
        <v>7.02</v>
      </c>
      <c r="G27" s="68">
        <v>19.018000000000001</v>
      </c>
      <c r="H27" s="69">
        <v>8.11</v>
      </c>
      <c r="I27" s="68">
        <v>17.943999999999999</v>
      </c>
      <c r="J27" s="69">
        <v>7.05</v>
      </c>
      <c r="K27" s="68">
        <v>21.846</v>
      </c>
      <c r="L27" s="69"/>
      <c r="M27" s="69">
        <v>7.04</v>
      </c>
      <c r="N27" s="68">
        <v>19.462</v>
      </c>
      <c r="O27" s="69"/>
      <c r="P27" s="69"/>
      <c r="Q27" s="69"/>
      <c r="R27" s="69">
        <v>8.64</v>
      </c>
      <c r="S27" s="68">
        <v>18.559999999999999</v>
      </c>
      <c r="T27" s="69"/>
      <c r="U27" s="69">
        <v>7.4</v>
      </c>
      <c r="V27" s="68">
        <v>21.350999999999999</v>
      </c>
      <c r="W27" s="71">
        <f t="shared" si="0"/>
        <v>45.26</v>
      </c>
      <c r="X27" s="71">
        <f t="shared" si="1"/>
        <v>7.02</v>
      </c>
      <c r="Y27" s="71">
        <f t="shared" si="2"/>
        <v>8.64</v>
      </c>
      <c r="Z27" s="71">
        <f t="shared" si="3"/>
        <v>38.239999999999995</v>
      </c>
      <c r="AA27" s="72">
        <v>23</v>
      </c>
      <c r="AB27" s="73">
        <f t="shared" si="4"/>
        <v>17.943999999999999</v>
      </c>
      <c r="AC27" s="71">
        <f t="shared" si="5"/>
        <v>8.64</v>
      </c>
      <c r="AD27" s="82" t="s">
        <v>55</v>
      </c>
      <c r="AE27" s="71" t="s">
        <v>54</v>
      </c>
      <c r="AF27" s="71">
        <v>8.2899999999999991</v>
      </c>
      <c r="AG27" s="73">
        <v>19.777000000000001</v>
      </c>
      <c r="AH27" s="75">
        <f t="shared" si="7"/>
        <v>17.943999999999999</v>
      </c>
      <c r="AI27" s="76">
        <f t="shared" si="8"/>
        <v>8.64</v>
      </c>
      <c r="AJ27" s="77">
        <f t="shared" si="9"/>
        <v>155.81810075791353</v>
      </c>
      <c r="AK27" s="51"/>
    </row>
    <row r="28" spans="1:52" s="2" customFormat="1" ht="26.1" customHeight="1" thickBot="1" x14ac:dyDescent="0.25">
      <c r="A28" s="13"/>
      <c r="B28" s="90">
        <v>24</v>
      </c>
      <c r="C28" s="91" t="s">
        <v>44</v>
      </c>
      <c r="D28" s="92"/>
      <c r="E28" s="93"/>
      <c r="F28" s="94">
        <v>4.87</v>
      </c>
      <c r="G28" s="95">
        <v>35.941000000000003</v>
      </c>
      <c r="H28" s="94">
        <v>7.86</v>
      </c>
      <c r="I28" s="95">
        <v>19.75</v>
      </c>
      <c r="J28" s="94">
        <v>8.1300000000000008</v>
      </c>
      <c r="K28" s="95">
        <v>20.085000000000001</v>
      </c>
      <c r="L28" s="94"/>
      <c r="M28" s="94">
        <v>6.9</v>
      </c>
      <c r="N28" s="95">
        <v>19.788</v>
      </c>
      <c r="O28" s="94"/>
      <c r="P28" s="94"/>
      <c r="Q28" s="94"/>
      <c r="R28" s="94">
        <v>7.99</v>
      </c>
      <c r="S28" s="95">
        <v>19.39</v>
      </c>
      <c r="T28" s="94"/>
      <c r="U28" s="94">
        <v>7.05</v>
      </c>
      <c r="V28" s="95">
        <v>22.791</v>
      </c>
      <c r="W28" s="96">
        <f t="shared" si="0"/>
        <v>42.8</v>
      </c>
      <c r="X28" s="96">
        <f t="shared" si="1"/>
        <v>4.87</v>
      </c>
      <c r="Y28" s="96">
        <f t="shared" si="2"/>
        <v>8.1300000000000008</v>
      </c>
      <c r="Z28" s="96">
        <f t="shared" si="3"/>
        <v>37.93</v>
      </c>
      <c r="AA28" s="97">
        <v>24</v>
      </c>
      <c r="AB28" s="98">
        <f t="shared" si="4"/>
        <v>19.39</v>
      </c>
      <c r="AC28" s="96">
        <f t="shared" si="5"/>
        <v>8.1300000000000008</v>
      </c>
      <c r="AD28" s="99"/>
      <c r="AE28" s="96" t="s">
        <v>54</v>
      </c>
      <c r="AF28" s="96">
        <v>7.24</v>
      </c>
      <c r="AG28" s="98">
        <v>19.384</v>
      </c>
      <c r="AH28" s="100">
        <f t="shared" si="7"/>
        <v>19.384</v>
      </c>
      <c r="AI28" s="101">
        <f t="shared" si="8"/>
        <v>8.1300000000000008</v>
      </c>
      <c r="AJ28" s="102">
        <f t="shared" si="9"/>
        <v>144.24267437061494</v>
      </c>
      <c r="AK28" s="51"/>
    </row>
    <row r="29" spans="1:52" ht="51.6" customHeight="1" x14ac:dyDescent="0.4">
      <c r="A29" s="13"/>
      <c r="B29" s="25"/>
      <c r="C29" s="38"/>
      <c r="D29" s="39"/>
      <c r="E29" s="38"/>
      <c r="F29" s="38"/>
      <c r="G29" s="38"/>
      <c r="H29" s="38"/>
      <c r="I29" s="38"/>
      <c r="J29" s="41"/>
      <c r="K29" s="40"/>
      <c r="L29" s="40"/>
      <c r="M29" s="42"/>
      <c r="N29" s="40"/>
      <c r="O29" s="40"/>
      <c r="P29" s="40"/>
      <c r="Q29" s="40"/>
      <c r="R29" s="40"/>
      <c r="S29" s="40"/>
      <c r="T29" s="29"/>
      <c r="U29" s="29"/>
      <c r="V29" s="44" t="s">
        <v>19</v>
      </c>
      <c r="W29" s="30"/>
      <c r="X29" s="30"/>
      <c r="Y29" s="30"/>
      <c r="Z29" s="30"/>
      <c r="AA29" s="30"/>
      <c r="AB29" s="47"/>
      <c r="AC29" s="30"/>
      <c r="AD29" s="30"/>
      <c r="AE29" s="30"/>
      <c r="AF29" s="30"/>
      <c r="AG29" s="30"/>
      <c r="AH29" s="31"/>
      <c r="AI29" s="55"/>
      <c r="AJ29" s="55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12"/>
    </row>
    <row r="30" spans="1:52" s="5" customFormat="1" ht="26.1" customHeight="1" thickBot="1" x14ac:dyDescent="0.4">
      <c r="A30" s="13"/>
      <c r="B30" s="25"/>
      <c r="C30" s="34"/>
      <c r="D30" s="43"/>
      <c r="E30" s="28"/>
      <c r="F30" s="28"/>
      <c r="G30" s="28"/>
      <c r="H30" s="28"/>
      <c r="I30" s="28"/>
      <c r="J30" s="29"/>
      <c r="K30" s="42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30"/>
      <c r="Y30" s="30"/>
      <c r="Z30" s="30"/>
      <c r="AA30" s="30"/>
      <c r="AB30" s="47"/>
      <c r="AC30" s="30"/>
      <c r="AD30" s="30"/>
      <c r="AE30" s="30"/>
      <c r="AF30" s="30"/>
      <c r="AG30" s="30"/>
      <c r="AH30" s="31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36"/>
      <c r="AX30" s="2"/>
      <c r="AY30" s="2"/>
      <c r="AZ30" s="2"/>
    </row>
    <row r="31" spans="1:52" s="3" customFormat="1" ht="26.1" customHeight="1" x14ac:dyDescent="0.2">
      <c r="A31" s="13"/>
      <c r="B31" s="25"/>
      <c r="C31" s="34"/>
      <c r="D31" s="33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30"/>
      <c r="Y31" s="30"/>
      <c r="Z31" s="30"/>
      <c r="AA31" s="30"/>
      <c r="AB31" s="47"/>
      <c r="AC31" s="30"/>
      <c r="AD31" s="30"/>
      <c r="AE31" s="30"/>
      <c r="AF31" s="30"/>
      <c r="AG31" s="30"/>
      <c r="AH31" s="31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13"/>
      <c r="AX31" s="13"/>
      <c r="AY31" s="13"/>
      <c r="AZ31" s="13"/>
    </row>
    <row r="32" spans="1:52" ht="26.1" customHeight="1" x14ac:dyDescent="0.2">
      <c r="A32" s="13"/>
      <c r="B32" s="25"/>
      <c r="C32" s="34"/>
      <c r="D32" s="27"/>
      <c r="E32" s="28"/>
      <c r="F32" s="28"/>
      <c r="G32" s="28"/>
      <c r="H32" s="28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30"/>
      <c r="Y32" s="30"/>
      <c r="Z32" s="30"/>
      <c r="AA32" s="30"/>
      <c r="AB32" s="47"/>
      <c r="AC32" s="30"/>
      <c r="AD32" s="30"/>
      <c r="AE32" s="30"/>
      <c r="AF32" s="30"/>
      <c r="AG32" s="30"/>
      <c r="AH32" s="31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13"/>
      <c r="AX32" s="13"/>
      <c r="AY32" s="13"/>
      <c r="AZ32" s="13"/>
    </row>
    <row r="33" spans="1:52" ht="26.1" customHeight="1" x14ac:dyDescent="0.2">
      <c r="A33" s="13"/>
      <c r="B33" s="25"/>
      <c r="C33" s="34"/>
      <c r="D33" s="33"/>
      <c r="E33" s="28"/>
      <c r="F33" s="28"/>
      <c r="G33" s="28"/>
      <c r="H33" s="28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30"/>
      <c r="Y33" s="30"/>
      <c r="Z33" s="30"/>
      <c r="AA33" s="30"/>
      <c r="AB33" s="47"/>
      <c r="AC33" s="30"/>
      <c r="AD33" s="30"/>
      <c r="AE33" s="30"/>
      <c r="AF33" s="30"/>
      <c r="AG33" s="30"/>
      <c r="AH33" s="31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13"/>
      <c r="AX33" s="13"/>
      <c r="AY33" s="13"/>
      <c r="AZ33" s="13"/>
    </row>
    <row r="34" spans="1:52" s="5" customFormat="1" ht="26.1" customHeight="1" thickBot="1" x14ac:dyDescent="0.25">
      <c r="A34" s="13"/>
      <c r="B34" s="25"/>
      <c r="C34" s="34"/>
      <c r="D34" s="33"/>
      <c r="E34" s="28"/>
      <c r="F34" s="28"/>
      <c r="G34" s="28"/>
      <c r="H34" s="28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30"/>
      <c r="Y34" s="30"/>
      <c r="Z34" s="30"/>
      <c r="AA34" s="30"/>
      <c r="AB34" s="47"/>
      <c r="AC34" s="30"/>
      <c r="AD34" s="30"/>
      <c r="AE34" s="30"/>
      <c r="AF34" s="30"/>
      <c r="AG34" s="30"/>
      <c r="AH34" s="31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13"/>
      <c r="AX34" s="13"/>
      <c r="AY34" s="13"/>
      <c r="AZ34" s="13"/>
    </row>
    <row r="35" spans="1:52" s="3" customFormat="1" ht="26.1" customHeight="1" x14ac:dyDescent="0.2">
      <c r="A35" s="13"/>
      <c r="B35" s="25"/>
      <c r="C35" s="34"/>
      <c r="D35" s="33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30"/>
      <c r="Y35" s="30"/>
      <c r="Z35" s="30"/>
      <c r="AA35" s="30"/>
      <c r="AB35" s="47"/>
      <c r="AC35" s="30"/>
      <c r="AD35" s="30"/>
      <c r="AE35" s="30"/>
      <c r="AF35" s="30"/>
      <c r="AG35" s="30"/>
      <c r="AH35" s="31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13"/>
      <c r="AX35" s="13"/>
      <c r="AY35" s="13"/>
      <c r="AZ35" s="13"/>
    </row>
    <row r="36" spans="1:52" ht="14.25" customHeight="1" x14ac:dyDescent="0.2">
      <c r="A36" s="13"/>
      <c r="B36" s="25"/>
      <c r="C36" s="26"/>
      <c r="D36" s="27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30"/>
      <c r="Y36" s="30"/>
      <c r="Z36" s="30"/>
      <c r="AA36" s="30"/>
      <c r="AB36" s="47"/>
      <c r="AC36" s="30"/>
      <c r="AD36" s="30"/>
      <c r="AE36" s="30"/>
      <c r="AF36" s="30"/>
      <c r="AG36" s="30"/>
      <c r="AH36" s="31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13"/>
      <c r="AX36" s="13"/>
      <c r="AY36" s="13"/>
      <c r="AZ36" s="13"/>
    </row>
    <row r="37" spans="1:52" ht="14.25" customHeight="1" x14ac:dyDescent="0.2">
      <c r="A37" s="13"/>
      <c r="B37" s="32"/>
      <c r="C37" s="26"/>
      <c r="D37" s="33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30"/>
      <c r="Y37" s="30"/>
      <c r="Z37" s="30"/>
      <c r="AA37" s="30"/>
      <c r="AB37" s="47"/>
      <c r="AC37" s="30"/>
      <c r="AD37" s="30"/>
      <c r="AE37" s="30"/>
      <c r="AF37" s="30"/>
      <c r="AG37" s="30"/>
      <c r="AH37" s="31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13"/>
      <c r="AX37" s="13"/>
      <c r="AY37" s="13"/>
      <c r="AZ37" s="13"/>
    </row>
    <row r="38" spans="1:52" s="5" customFormat="1" ht="14.25" customHeight="1" thickBot="1" x14ac:dyDescent="0.25">
      <c r="A38" s="13"/>
      <c r="B38" s="25"/>
      <c r="C38" s="26"/>
      <c r="D38" s="33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30"/>
      <c r="Y38" s="30"/>
      <c r="Z38" s="30"/>
      <c r="AA38" s="30"/>
      <c r="AB38" s="47"/>
      <c r="AC38" s="30"/>
      <c r="AD38" s="30"/>
      <c r="AE38" s="30"/>
      <c r="AF38" s="30"/>
      <c r="AG38" s="30"/>
      <c r="AH38" s="31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13"/>
      <c r="AX38" s="13"/>
      <c r="AY38" s="13"/>
      <c r="AZ38" s="13"/>
    </row>
    <row r="39" spans="1:52" s="3" customFormat="1" ht="14.25" customHeight="1" x14ac:dyDescent="0.2">
      <c r="A39" s="13"/>
      <c r="B39" s="25"/>
      <c r="C39" s="26"/>
      <c r="D39" s="33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30"/>
      <c r="Y39" s="30"/>
      <c r="Z39" s="30"/>
      <c r="AA39" s="30"/>
      <c r="AB39" s="47"/>
      <c r="AC39" s="30"/>
      <c r="AD39" s="30"/>
      <c r="AE39" s="30"/>
      <c r="AF39" s="30"/>
      <c r="AG39" s="30"/>
      <c r="AH39" s="31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13"/>
      <c r="AX39" s="13"/>
      <c r="AY39" s="13"/>
      <c r="AZ39" s="13"/>
    </row>
    <row r="40" spans="1:52" ht="14.25" customHeight="1" x14ac:dyDescent="0.2">
      <c r="A40" s="13"/>
      <c r="B40" s="25"/>
      <c r="C40" s="26"/>
      <c r="D40" s="27"/>
      <c r="E40" s="28"/>
      <c r="F40" s="28"/>
      <c r="G40" s="28"/>
      <c r="H40" s="28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30"/>
      <c r="Y40" s="30"/>
      <c r="Z40" s="30"/>
      <c r="AA40" s="30"/>
      <c r="AB40" s="47"/>
      <c r="AC40" s="30"/>
      <c r="AD40" s="30"/>
      <c r="AE40" s="30"/>
      <c r="AF40" s="30"/>
      <c r="AG40" s="30"/>
      <c r="AH40" s="31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13"/>
      <c r="AX40" s="13"/>
      <c r="AY40" s="13"/>
      <c r="AZ40" s="13"/>
    </row>
    <row r="41" spans="1:52" ht="64.5" customHeight="1" x14ac:dyDescent="0.2">
      <c r="A41" s="13"/>
      <c r="B41" s="25"/>
      <c r="C41" s="26"/>
      <c r="D41" s="33"/>
      <c r="E41" s="28"/>
      <c r="F41" s="28"/>
      <c r="G41" s="28"/>
      <c r="H41" s="28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30"/>
      <c r="Y41" s="30"/>
      <c r="Z41" s="30"/>
      <c r="AA41" s="30"/>
      <c r="AB41" s="47"/>
      <c r="AC41" s="30"/>
      <c r="AD41" s="30"/>
      <c r="AE41" s="30"/>
      <c r="AF41" s="30"/>
      <c r="AG41" s="30"/>
      <c r="AH41" s="31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13"/>
      <c r="AX41" s="13"/>
      <c r="AY41" s="13"/>
      <c r="AZ41" s="13"/>
    </row>
    <row r="42" spans="1:52" s="2" customFormat="1" ht="14.25" customHeight="1" x14ac:dyDescent="0.2">
      <c r="A42" s="13"/>
      <c r="B42" s="25"/>
      <c r="C42" s="26"/>
      <c r="D42" s="33"/>
      <c r="E42" s="28"/>
      <c r="F42" s="28"/>
      <c r="G42" s="28"/>
      <c r="H42" s="28"/>
      <c r="I42" s="2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30"/>
      <c r="Y42" s="30"/>
      <c r="Z42" s="30"/>
      <c r="AA42" s="30"/>
      <c r="AB42" s="47"/>
      <c r="AC42" s="30"/>
      <c r="AD42" s="30"/>
      <c r="AE42" s="30"/>
      <c r="AF42" s="30"/>
      <c r="AG42" s="30"/>
      <c r="AH42" s="31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13"/>
      <c r="AX42" s="13"/>
      <c r="AY42" s="13"/>
      <c r="AZ42" s="13"/>
    </row>
    <row r="43" spans="1:52" s="5" customFormat="1" ht="60" customHeight="1" thickBot="1" x14ac:dyDescent="0.25">
      <c r="A43" s="13"/>
      <c r="B43" s="25"/>
      <c r="C43" s="26"/>
      <c r="D43" s="33"/>
      <c r="E43" s="28"/>
      <c r="F43" s="28"/>
      <c r="G43" s="28"/>
      <c r="H43" s="28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30"/>
      <c r="Y43" s="30"/>
      <c r="Z43" s="30"/>
      <c r="AA43" s="30"/>
      <c r="AB43" s="47"/>
      <c r="AC43" s="30"/>
      <c r="AD43" s="30"/>
      <c r="AE43" s="30"/>
      <c r="AF43" s="30"/>
      <c r="AG43" s="30"/>
      <c r="AH43" s="31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2"/>
      <c r="AX43" s="37"/>
      <c r="AY43" s="37"/>
      <c r="AZ43" s="37"/>
    </row>
    <row r="44" spans="1:52" s="13" customFormat="1" ht="14.25" customHeight="1" x14ac:dyDescent="0.2">
      <c r="B44" s="25"/>
      <c r="C44" s="26"/>
      <c r="D44" s="27"/>
      <c r="E44" s="28"/>
      <c r="F44" s="28"/>
      <c r="G44" s="28"/>
      <c r="H44" s="28"/>
      <c r="I44" s="28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30"/>
      <c r="Y44" s="30"/>
      <c r="Z44" s="30"/>
      <c r="AA44" s="30"/>
      <c r="AB44" s="47"/>
      <c r="AC44" s="30"/>
      <c r="AD44" s="30"/>
      <c r="AE44" s="30"/>
      <c r="AF44" s="30"/>
      <c r="AG44" s="30"/>
      <c r="AH44" s="31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</row>
    <row r="45" spans="1:52" customFormat="1" ht="14.25" customHeight="1" x14ac:dyDescent="0.2">
      <c r="A45" s="24"/>
      <c r="B45" s="25"/>
      <c r="C45" s="26"/>
      <c r="D45" s="33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30"/>
      <c r="Y45" s="30"/>
      <c r="Z45" s="30"/>
      <c r="AA45" s="30"/>
      <c r="AB45" s="47"/>
      <c r="AC45" s="30"/>
      <c r="AD45" s="30"/>
      <c r="AE45" s="30"/>
      <c r="AF45" s="30"/>
      <c r="AG45" s="30"/>
      <c r="AH45" s="31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</row>
    <row r="46" spans="1:52" customFormat="1" ht="14.25" customHeight="1" x14ac:dyDescent="0.2">
      <c r="A46" s="24"/>
      <c r="B46" s="25"/>
      <c r="C46" s="26"/>
      <c r="D46" s="33"/>
      <c r="E46" s="28"/>
      <c r="F46" s="28"/>
      <c r="G46" s="28"/>
      <c r="H46" s="28"/>
      <c r="I46" s="28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30"/>
      <c r="Y46" s="30"/>
      <c r="Z46" s="30"/>
      <c r="AA46" s="30"/>
      <c r="AB46" s="47"/>
      <c r="AC46" s="30"/>
      <c r="AD46" s="30"/>
      <c r="AE46" s="30"/>
      <c r="AF46" s="30"/>
      <c r="AG46" s="30"/>
      <c r="AH46" s="31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</row>
    <row r="47" spans="1:52" s="2" customFormat="1" ht="14.25" customHeight="1" x14ac:dyDescent="0.2">
      <c r="A47" s="13"/>
      <c r="B47" s="25"/>
      <c r="C47" s="26"/>
      <c r="D47" s="33"/>
      <c r="E47" s="28"/>
      <c r="F47" s="28"/>
      <c r="G47" s="28"/>
      <c r="H47" s="28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30"/>
      <c r="Y47" s="30"/>
      <c r="Z47" s="30"/>
      <c r="AA47" s="30"/>
      <c r="AB47" s="47"/>
      <c r="AC47" s="30"/>
      <c r="AD47" s="30"/>
      <c r="AE47" s="30"/>
      <c r="AF47" s="30"/>
      <c r="AG47" s="30"/>
      <c r="AH47" s="31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36"/>
    </row>
    <row r="48" spans="1:52" s="2" customFormat="1" ht="14.25" customHeight="1" x14ac:dyDescent="0.2">
      <c r="A48" s="13"/>
      <c r="B48" s="25"/>
      <c r="C48" s="26"/>
      <c r="D48" s="27"/>
      <c r="E48" s="28"/>
      <c r="F48" s="28"/>
      <c r="G48" s="28"/>
      <c r="H48" s="28"/>
      <c r="I48" s="28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30"/>
      <c r="Y48" s="30"/>
      <c r="Z48" s="30"/>
      <c r="AA48" s="30"/>
      <c r="AB48" s="47"/>
      <c r="AC48" s="30"/>
      <c r="AD48" s="30"/>
      <c r="AE48" s="30"/>
      <c r="AF48" s="30"/>
      <c r="AG48" s="30"/>
      <c r="AH48" s="31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36"/>
    </row>
    <row r="49" spans="1:49" ht="14.25" customHeight="1" x14ac:dyDescent="0.2">
      <c r="A49" s="13"/>
      <c r="B49" s="25"/>
      <c r="C49" s="26"/>
      <c r="D49" s="33"/>
      <c r="E49" s="28"/>
      <c r="F49" s="28"/>
      <c r="G49" s="28"/>
      <c r="H49" s="28"/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30"/>
      <c r="Y49" s="30"/>
      <c r="Z49" s="30"/>
      <c r="AA49" s="30"/>
      <c r="AB49" s="47"/>
      <c r="AC49" s="30"/>
      <c r="AD49" s="30"/>
      <c r="AE49" s="30"/>
      <c r="AF49" s="30"/>
      <c r="AG49" s="30"/>
      <c r="AH49" s="31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12"/>
    </row>
    <row r="50" spans="1:49" ht="14.25" customHeight="1" x14ac:dyDescent="0.2">
      <c r="A50" s="13"/>
      <c r="B50" s="25"/>
      <c r="C50" s="26"/>
      <c r="D50" s="33"/>
      <c r="E50" s="28"/>
      <c r="F50" s="28"/>
      <c r="G50" s="28"/>
      <c r="H50" s="28"/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0"/>
      <c r="X50" s="30"/>
      <c r="Y50" s="30"/>
      <c r="Z50" s="30"/>
      <c r="AA50" s="30"/>
      <c r="AB50" s="47"/>
      <c r="AC50" s="30"/>
      <c r="AD50" s="30"/>
      <c r="AE50" s="30"/>
      <c r="AF50" s="30"/>
      <c r="AG50" s="30"/>
      <c r="AH50" s="31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12"/>
    </row>
    <row r="51" spans="1:49" ht="14.25" customHeight="1" x14ac:dyDescent="0.2">
      <c r="A51" s="13"/>
      <c r="B51" s="25"/>
      <c r="C51" s="26"/>
      <c r="D51" s="33"/>
      <c r="E51" s="28"/>
      <c r="F51" s="28"/>
      <c r="G51" s="28"/>
      <c r="H51" s="28"/>
      <c r="I51" s="28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0"/>
      <c r="X51" s="30"/>
      <c r="Y51" s="30"/>
      <c r="Z51" s="30"/>
      <c r="AA51" s="30"/>
      <c r="AB51" s="47"/>
      <c r="AC51" s="30"/>
      <c r="AD51" s="30"/>
      <c r="AE51" s="30"/>
      <c r="AF51" s="30"/>
      <c r="AG51" s="30"/>
      <c r="AH51" s="31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12"/>
    </row>
    <row r="52" spans="1:49" x14ac:dyDescent="0.2">
      <c r="A52" s="1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48"/>
      <c r="AC52" s="1"/>
      <c r="AD52" s="1"/>
      <c r="AE52" s="1"/>
      <c r="AF52" s="1"/>
      <c r="AG52" s="1"/>
      <c r="AH52" s="1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12"/>
    </row>
    <row r="53" spans="1:49" s="1" customFormat="1" x14ac:dyDescent="0.2">
      <c r="AB53" s="48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</row>
    <row r="54" spans="1:49" s="1" customFormat="1" hidden="1" x14ac:dyDescent="0.2">
      <c r="AB54" s="48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</row>
    <row r="55" spans="1:49" s="1" customFormat="1" x14ac:dyDescent="0.2">
      <c r="AB55" s="48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</row>
    <row r="56" spans="1:49" s="1" customFormat="1" x14ac:dyDescent="0.2">
      <c r="AB56" s="48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</row>
    <row r="57" spans="1:49" s="1" customFormat="1" ht="57.6" customHeight="1" x14ac:dyDescent="0.2">
      <c r="AB57" s="48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</row>
    <row r="58" spans="1:49" s="1" customFormat="1" ht="48" customHeight="1" x14ac:dyDescent="0.2">
      <c r="B58" s="6"/>
      <c r="C58" s="7"/>
      <c r="D58" s="11"/>
      <c r="E58" s="9"/>
      <c r="F58" s="9"/>
      <c r="G58" s="9"/>
      <c r="H58" s="9"/>
      <c r="I58" s="9"/>
      <c r="J58" s="7"/>
      <c r="K58" s="8"/>
      <c r="L58" s="9"/>
      <c r="M58" s="7"/>
      <c r="N58" s="8"/>
      <c r="O58" s="10"/>
      <c r="P58" s="7"/>
      <c r="Q58" s="11"/>
      <c r="R58" s="7"/>
      <c r="S58" s="8"/>
      <c r="T58" s="9"/>
      <c r="U58" s="7"/>
      <c r="V58" s="8"/>
      <c r="W58" s="9"/>
      <c r="X58" s="9"/>
      <c r="Y58" s="9"/>
      <c r="Z58" s="9"/>
      <c r="AA58" s="9"/>
      <c r="AB58" s="49"/>
      <c r="AC58" s="7"/>
      <c r="AD58" s="21"/>
      <c r="AE58" s="21"/>
      <c r="AF58" s="21"/>
      <c r="AG58" s="21"/>
    </row>
    <row r="59" spans="1:49" s="1" customFormat="1" x14ac:dyDescent="0.2">
      <c r="B59" s="6"/>
      <c r="C59" s="7"/>
      <c r="D59" s="11"/>
      <c r="E59" s="9"/>
      <c r="F59" s="9"/>
      <c r="G59" s="9"/>
      <c r="H59" s="9"/>
      <c r="I59" s="9"/>
      <c r="J59" s="7"/>
      <c r="K59" s="8"/>
      <c r="L59" s="9"/>
      <c r="M59" s="7"/>
      <c r="N59" s="8"/>
      <c r="O59" s="10"/>
      <c r="P59" s="7"/>
      <c r="Q59" s="11"/>
      <c r="R59" s="7"/>
      <c r="S59" s="8"/>
      <c r="T59" s="9"/>
      <c r="U59" s="7"/>
      <c r="V59" s="8"/>
      <c r="W59" s="9"/>
      <c r="X59" s="9"/>
      <c r="Y59" s="9"/>
      <c r="Z59" s="9"/>
      <c r="AA59" s="9"/>
      <c r="AB59" s="49"/>
      <c r="AC59" s="7"/>
      <c r="AD59" s="21"/>
      <c r="AE59" s="21"/>
      <c r="AF59" s="21"/>
      <c r="AG59" s="21"/>
    </row>
    <row r="60" spans="1:49" s="1" customFormat="1" x14ac:dyDescent="0.2">
      <c r="B60" s="6"/>
      <c r="C60" s="7"/>
      <c r="D60" s="11"/>
      <c r="E60" s="9"/>
      <c r="F60" s="9"/>
      <c r="G60" s="9"/>
      <c r="H60" s="9"/>
      <c r="I60" s="9"/>
      <c r="J60" s="7"/>
      <c r="K60" s="8"/>
      <c r="L60" s="9"/>
      <c r="M60" s="7"/>
      <c r="N60" s="8"/>
      <c r="O60" s="10"/>
      <c r="P60" s="7"/>
      <c r="Q60" s="11"/>
      <c r="R60" s="7"/>
      <c r="S60" s="8"/>
      <c r="T60" s="9"/>
      <c r="U60" s="7"/>
      <c r="V60" s="8"/>
      <c r="W60" s="9"/>
      <c r="X60" s="9"/>
      <c r="Y60" s="9"/>
      <c r="Z60" s="9"/>
      <c r="AA60" s="9"/>
      <c r="AB60" s="49"/>
      <c r="AC60" s="7"/>
      <c r="AD60" s="21"/>
      <c r="AE60" s="21"/>
      <c r="AF60" s="21"/>
      <c r="AG60" s="21"/>
    </row>
    <row r="61" spans="1:49" s="1" customFormat="1" x14ac:dyDescent="0.2">
      <c r="B61" s="6"/>
      <c r="C61" s="7"/>
      <c r="D61" s="11"/>
      <c r="E61" s="9"/>
      <c r="F61" s="9"/>
      <c r="G61" s="9"/>
      <c r="H61" s="9"/>
      <c r="I61" s="9"/>
      <c r="J61" s="7"/>
      <c r="K61" s="8"/>
      <c r="L61" s="9"/>
      <c r="M61" s="7"/>
      <c r="N61" s="8"/>
      <c r="O61" s="10"/>
      <c r="P61" s="7"/>
      <c r="Q61" s="11"/>
      <c r="R61" s="7"/>
      <c r="S61" s="8"/>
      <c r="T61" s="9"/>
      <c r="U61" s="7"/>
      <c r="V61" s="8"/>
      <c r="W61" s="9"/>
      <c r="X61" s="9"/>
      <c r="Y61" s="9"/>
      <c r="Z61" s="9"/>
      <c r="AA61" s="9"/>
      <c r="AB61" s="49"/>
      <c r="AC61" s="7"/>
      <c r="AD61" s="21"/>
      <c r="AE61" s="21"/>
      <c r="AF61" s="21"/>
      <c r="AG61" s="21"/>
    </row>
    <row r="62" spans="1:49" s="1" customFormat="1" x14ac:dyDescent="0.2">
      <c r="B62" s="6"/>
      <c r="C62" s="7"/>
      <c r="D62" s="11"/>
      <c r="E62" s="9"/>
      <c r="F62" s="9"/>
      <c r="G62" s="9"/>
      <c r="H62" s="9"/>
      <c r="I62" s="9"/>
      <c r="J62" s="7"/>
      <c r="K62" s="8"/>
      <c r="L62" s="9"/>
      <c r="M62" s="7"/>
      <c r="N62" s="8"/>
      <c r="O62" s="10"/>
      <c r="P62" s="7"/>
      <c r="Q62" s="11"/>
      <c r="R62" s="7"/>
      <c r="S62" s="8"/>
      <c r="T62" s="9"/>
      <c r="U62" s="7"/>
      <c r="V62" s="8"/>
      <c r="W62" s="9"/>
      <c r="X62" s="9"/>
      <c r="Y62" s="9"/>
      <c r="Z62" s="9"/>
      <c r="AA62" s="9"/>
      <c r="AB62" s="49"/>
      <c r="AC62" s="7"/>
      <c r="AD62" s="21"/>
      <c r="AE62" s="21"/>
      <c r="AF62" s="21"/>
      <c r="AG62" s="21"/>
    </row>
    <row r="63" spans="1:49" s="1" customFormat="1" x14ac:dyDescent="0.2">
      <c r="B63" s="6"/>
      <c r="C63" s="7"/>
      <c r="D63" s="11"/>
      <c r="E63" s="9"/>
      <c r="F63" s="9"/>
      <c r="G63" s="9"/>
      <c r="H63" s="9"/>
      <c r="I63" s="9"/>
      <c r="J63" s="7"/>
      <c r="K63" s="8"/>
      <c r="L63" s="9"/>
      <c r="M63" s="7"/>
      <c r="N63" s="8"/>
      <c r="O63" s="10"/>
      <c r="P63" s="7"/>
      <c r="Q63" s="11"/>
      <c r="R63" s="7"/>
      <c r="S63" s="8"/>
      <c r="T63" s="9"/>
      <c r="U63" s="7"/>
      <c r="V63" s="8"/>
      <c r="W63" s="9"/>
      <c r="X63" s="9"/>
      <c r="Y63" s="9"/>
      <c r="Z63" s="9"/>
      <c r="AA63" s="9"/>
      <c r="AB63" s="49"/>
      <c r="AC63" s="7"/>
      <c r="AD63" s="21"/>
      <c r="AE63" s="21"/>
      <c r="AF63" s="21"/>
      <c r="AG63" s="21"/>
    </row>
    <row r="64" spans="1:49" s="1" customFormat="1" x14ac:dyDescent="0.2">
      <c r="B64" s="6"/>
      <c r="C64" s="7"/>
      <c r="D64" s="11"/>
      <c r="E64" s="9"/>
      <c r="F64" s="9"/>
      <c r="G64" s="9"/>
      <c r="H64" s="9"/>
      <c r="I64" s="9"/>
      <c r="J64" s="7"/>
      <c r="K64" s="8"/>
      <c r="L64" s="9"/>
      <c r="M64" s="7"/>
      <c r="N64" s="8"/>
      <c r="O64" s="10"/>
      <c r="P64" s="7"/>
      <c r="Q64" s="11"/>
      <c r="R64" s="7"/>
      <c r="S64" s="8"/>
      <c r="T64" s="9"/>
      <c r="U64" s="7"/>
      <c r="V64" s="8"/>
      <c r="W64" s="9"/>
      <c r="X64" s="9"/>
      <c r="Y64" s="9"/>
      <c r="Z64" s="9"/>
      <c r="AA64" s="9"/>
      <c r="AB64" s="49"/>
      <c r="AC64" s="7"/>
      <c r="AD64" s="21"/>
      <c r="AE64" s="21"/>
      <c r="AF64" s="21"/>
      <c r="AG64" s="21"/>
    </row>
    <row r="65" spans="2:34" s="1" customFormat="1" x14ac:dyDescent="0.2">
      <c r="B65" s="6"/>
      <c r="C65" s="7"/>
      <c r="D65" s="11"/>
      <c r="E65" s="9"/>
      <c r="F65" s="9"/>
      <c r="G65" s="9"/>
      <c r="H65" s="9"/>
      <c r="I65" s="9"/>
      <c r="J65" s="7"/>
      <c r="K65" s="8"/>
      <c r="L65" s="9"/>
      <c r="M65" s="7"/>
      <c r="N65" s="8"/>
      <c r="O65" s="10"/>
      <c r="P65" s="7"/>
      <c r="Q65" s="11"/>
      <c r="R65" s="7"/>
      <c r="S65" s="8"/>
      <c r="T65" s="9"/>
      <c r="U65" s="7"/>
      <c r="V65" s="8"/>
      <c r="W65" s="9"/>
      <c r="X65" s="9"/>
      <c r="Y65" s="9"/>
      <c r="Z65" s="9"/>
      <c r="AA65" s="9"/>
      <c r="AB65" s="49"/>
      <c r="AC65" s="7"/>
      <c r="AD65" s="9"/>
      <c r="AE65" s="9"/>
      <c r="AF65" s="9"/>
      <c r="AG65" s="9"/>
      <c r="AH65" s="35"/>
    </row>
  </sheetData>
  <sheetProtection selectLockedCells="1" selectUnlockedCells="1"/>
  <sortState ref="A5:AG28">
    <sortCondition ref="B5:B28"/>
  </sortState>
  <dataConsolidate/>
  <phoneticPr fontId="2" type="noConversion"/>
  <printOptions gridLinesSet="0"/>
  <pageMargins left="0.2" right="0.2" top="0.2" bottom="0.2" header="0.5" footer="0.5"/>
  <pageSetup orientation="landscape" horizontalDpi="4294967295" verticalDpi="4294967295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 drivers for 6 lane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lastModifiedBy>B&amp;G Lawns</cp:lastModifiedBy>
  <cp:lastPrinted>2004-03-07T19:06:59Z</cp:lastPrinted>
  <dcterms:created xsi:type="dcterms:W3CDTF">1997-11-23T14:33:08Z</dcterms:created>
  <dcterms:modified xsi:type="dcterms:W3CDTF">2012-10-30T09:42:44Z</dcterms:modified>
</cp:coreProperties>
</file>