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12 HO Grand Prix supports 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<sst xmlns="http://schemas.openxmlformats.org/spreadsheetml/2006/main" count="99" uniqueCount="49">
  <si>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Pl</t>
  </si>
  <si>
    <t>time</t>
  </si>
  <si>
    <t>LAPS</t>
  </si>
  <si>
    <t>LAPTIME</t>
  </si>
  <si>
    <t>laps</t>
  </si>
  <si>
    <t>Driver</t>
  </si>
  <si>
    <t>SCORES</t>
  </si>
  <si>
    <t>Total</t>
  </si>
  <si>
    <t>FINAL</t>
  </si>
  <si>
    <t>TIME</t>
  </si>
  <si>
    <t>best heat</t>
  </si>
  <si>
    <t>drop</t>
  </si>
  <si>
    <t>best</t>
  </si>
  <si>
    <t>class/chassis</t>
  </si>
  <si>
    <t>Lane</t>
  </si>
  <si>
    <t>best 5</t>
  </si>
  <si>
    <t>no time</t>
  </si>
  <si>
    <t>GRID</t>
  </si>
  <si>
    <t>Q</t>
  </si>
  <si>
    <t>n/a</t>
  </si>
  <si>
    <t>Dave Hannington</t>
  </si>
  <si>
    <t>Jim Easton</t>
  </si>
  <si>
    <t>Lee Henderson</t>
  </si>
  <si>
    <t>Paul Whorton</t>
  </si>
  <si>
    <t>John Molloy</t>
  </si>
  <si>
    <t>Al Wood</t>
  </si>
  <si>
    <t>Paul Homewood</t>
  </si>
  <si>
    <t>Lee Taylor</t>
  </si>
  <si>
    <t>Andrew Rose</t>
  </si>
  <si>
    <t>Julian Allard</t>
  </si>
  <si>
    <t>Mike Dadson</t>
  </si>
  <si>
    <t>Andy Whorton</t>
  </si>
  <si>
    <t>Rob Lees</t>
  </si>
  <si>
    <t>Paul Rose</t>
  </si>
  <si>
    <t>Karl Cooper</t>
  </si>
  <si>
    <t>Andy Player</t>
  </si>
  <si>
    <t>Craig Homewood</t>
  </si>
  <si>
    <t>Marc Townsend</t>
  </si>
  <si>
    <t>Clive Harland</t>
  </si>
  <si>
    <t>Deane Walpole</t>
  </si>
  <si>
    <t>Nascar</t>
  </si>
  <si>
    <t>Modified</t>
  </si>
  <si>
    <t>Pro-Modified</t>
  </si>
  <si>
    <t>LMP1</t>
  </si>
  <si>
    <t>w</t>
  </si>
  <si>
    <t>speed</t>
  </si>
  <si>
    <t>Most in one race</t>
  </si>
  <si>
    <t>Best of the day</t>
  </si>
  <si>
    <t>IPS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</si>
</sst>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u val="single"/>
      <sz val="7.9"/>
      <color indexed="12"/>
      <name val="Arial"/>
      <family val="0"/>
    </font>
    <font>
      <u val="single"/>
      <sz val="7.9"/>
      <color indexed="36"/>
      <name val="Arial"/>
      <family val="0"/>
    </font>
    <font>
      <sz val="7"/>
      <name val="Arial"/>
      <family val="2"/>
    </font>
    <font>
      <b/>
      <sz val="7.5"/>
      <name val="Arial Unicode MS"/>
      <family val="2"/>
    </font>
    <font>
      <sz val="9"/>
      <name val="Arial Unicode MS"/>
      <family val="2"/>
    </font>
    <font>
      <sz val="7.5"/>
      <name val="Arial Unicode MS"/>
      <family val="2"/>
    </font>
    <font>
      <sz val="9"/>
      <color indexed="8"/>
      <name val="Arial Unicode MS"/>
      <family val="2"/>
    </font>
    <font>
      <sz val="10"/>
      <name val="Arial Unicode MS"/>
      <family val="2"/>
    </font>
    <font>
      <b/>
      <sz val="14"/>
      <name val="Arial Unicode MS"/>
      <family val="2"/>
    </font>
    <font>
      <sz val="11"/>
      <color indexed="8"/>
      <name val="Arial Unicode MS"/>
      <family val="2"/>
    </font>
    <font>
      <b/>
      <sz val="10"/>
      <color indexed="10"/>
      <name val="Arial Unicode MS"/>
      <family val="2"/>
    </font>
    <font>
      <sz val="10"/>
      <color indexed="8"/>
      <name val="Arial Unicode MS"/>
      <family val="2"/>
    </font>
    <font>
      <sz val="11"/>
      <name val="Arial Unicode MS"/>
      <family val="2"/>
    </font>
    <font>
      <b/>
      <sz val="10"/>
      <color indexed="9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2"/>
      <name val="Arial Unicode MS"/>
      <family val="2"/>
    </font>
    <font>
      <b/>
      <sz val="11"/>
      <color indexed="10"/>
      <name val="Arial"/>
      <family val="2"/>
    </font>
    <font>
      <sz val="10"/>
      <color indexed="10"/>
      <name val="Arial Unicode MS"/>
      <family val="2"/>
    </font>
    <font>
      <sz val="10"/>
      <color indexed="61"/>
      <name val="Arial Unicode MS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60"/>
      </left>
      <right style="thin">
        <color indexed="51"/>
      </right>
      <top style="double">
        <color indexed="60"/>
      </top>
      <bottom style="thin">
        <color indexed="51"/>
      </bottom>
    </border>
    <border>
      <left style="thin">
        <color indexed="51"/>
      </left>
      <right style="thin">
        <color indexed="51"/>
      </right>
      <top style="double">
        <color indexed="60"/>
      </top>
      <bottom style="thin">
        <color indexed="51"/>
      </bottom>
    </border>
    <border>
      <left style="thin">
        <color indexed="51"/>
      </left>
      <right style="double">
        <color indexed="60"/>
      </right>
      <top style="double">
        <color indexed="60"/>
      </top>
      <bottom style="thin">
        <color indexed="51"/>
      </bottom>
    </border>
    <border>
      <left style="double">
        <color indexed="60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double">
        <color indexed="60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double">
        <color indexed="60"/>
      </bottom>
    </border>
    <border>
      <left style="thin">
        <color indexed="51"/>
      </left>
      <right style="double">
        <color indexed="60"/>
      </right>
      <top style="thin">
        <color indexed="51"/>
      </top>
      <bottom style="double">
        <color indexed="60"/>
      </bottom>
    </border>
    <border>
      <left style="double">
        <color indexed="60"/>
      </left>
      <right style="thin">
        <color indexed="51"/>
      </right>
      <top style="thin">
        <color indexed="51"/>
      </top>
      <bottom style="double">
        <color indexed="60"/>
      </bottom>
    </border>
    <border>
      <left style="thin">
        <color indexed="51"/>
      </left>
      <right>
        <color indexed="63"/>
      </right>
      <top style="double">
        <color indexed="60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double">
        <color indexed="60"/>
      </bottom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9" fillId="3" borderId="0" xfId="0" applyNumberFormat="1" applyFont="1" applyFill="1" applyBorder="1" applyAlignment="1" applyProtection="1">
      <alignment horizontal="center"/>
      <protection locked="0"/>
    </xf>
    <xf numFmtId="2" fontId="9" fillId="3" borderId="0" xfId="0" applyNumberFormat="1" applyFont="1" applyFill="1" applyBorder="1" applyAlignment="1">
      <alignment/>
    </xf>
    <xf numFmtId="173" fontId="1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0" fillId="2" borderId="15" xfId="0" applyFill="1" applyBorder="1" applyAlignment="1">
      <alignment/>
    </xf>
    <xf numFmtId="0" fontId="16" fillId="3" borderId="16" xfId="0" applyFont="1" applyFill="1" applyBorder="1" applyAlignment="1">
      <alignment/>
    </xf>
    <xf numFmtId="0" fontId="17" fillId="3" borderId="17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9" fillId="3" borderId="19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/>
    </xf>
    <xf numFmtId="0" fontId="20" fillId="3" borderId="19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173" fontId="10" fillId="2" borderId="21" xfId="0" applyNumberFormat="1" applyFont="1" applyFill="1" applyBorder="1" applyAlignment="1">
      <alignment horizontal="center"/>
    </xf>
    <xf numFmtId="0" fontId="22" fillId="3" borderId="20" xfId="0" applyFont="1" applyFill="1" applyBorder="1" applyAlignment="1" applyProtection="1">
      <alignment horizontal="center"/>
      <protection locked="0"/>
    </xf>
    <xf numFmtId="0" fontId="24" fillId="3" borderId="19" xfId="0" applyFont="1" applyFill="1" applyBorder="1" applyAlignment="1" applyProtection="1">
      <alignment horizontal="center"/>
      <protection locked="0"/>
    </xf>
    <xf numFmtId="0" fontId="23" fillId="3" borderId="19" xfId="0" applyFont="1" applyFill="1" applyBorder="1" applyAlignment="1" applyProtection="1">
      <alignment horizontal="center"/>
      <protection locked="0"/>
    </xf>
    <xf numFmtId="0" fontId="21" fillId="3" borderId="22" xfId="0" applyFont="1" applyFill="1" applyBorder="1" applyAlignment="1" applyProtection="1">
      <alignment horizontal="left"/>
      <protection locked="0"/>
    </xf>
    <xf numFmtId="0" fontId="25" fillId="3" borderId="22" xfId="0" applyFont="1" applyFill="1" applyBorder="1" applyAlignment="1" applyProtection="1">
      <alignment horizontal="center"/>
      <protection locked="0"/>
    </xf>
    <xf numFmtId="173" fontId="10" fillId="2" borderId="23" xfId="0" applyNumberFormat="1" applyFont="1" applyFill="1" applyBorder="1" applyAlignment="1">
      <alignment horizontal="center"/>
    </xf>
    <xf numFmtId="0" fontId="20" fillId="3" borderId="24" xfId="0" applyFont="1" applyFill="1" applyBorder="1" applyAlignment="1" applyProtection="1">
      <alignment horizontal="center"/>
      <protection locked="0"/>
    </xf>
    <xf numFmtId="0" fontId="26" fillId="4" borderId="17" xfId="0" applyFont="1" applyFill="1" applyBorder="1" applyAlignment="1">
      <alignment horizontal="right"/>
    </xf>
    <xf numFmtId="0" fontId="26" fillId="4" borderId="17" xfId="0" applyFont="1" applyFill="1" applyBorder="1" applyAlignment="1">
      <alignment/>
    </xf>
    <xf numFmtId="0" fontId="26" fillId="5" borderId="17" xfId="0" applyFont="1" applyFill="1" applyBorder="1" applyAlignment="1">
      <alignment horizontal="right"/>
    </xf>
    <xf numFmtId="0" fontId="26" fillId="5" borderId="17" xfId="0" applyFont="1" applyFill="1" applyBorder="1" applyAlignment="1">
      <alignment/>
    </xf>
    <xf numFmtId="0" fontId="27" fillId="6" borderId="17" xfId="0" applyFont="1" applyFill="1" applyBorder="1" applyAlignment="1">
      <alignment horizontal="right"/>
    </xf>
    <xf numFmtId="0" fontId="27" fillId="6" borderId="17" xfId="0" applyFont="1" applyFill="1" applyBorder="1" applyAlignment="1">
      <alignment/>
    </xf>
    <xf numFmtId="0" fontId="27" fillId="7" borderId="17" xfId="0" applyFont="1" applyFill="1" applyBorder="1" applyAlignment="1">
      <alignment horizontal="right"/>
    </xf>
    <xf numFmtId="0" fontId="27" fillId="7" borderId="17" xfId="0" applyFont="1" applyFill="1" applyBorder="1" applyAlignment="1">
      <alignment/>
    </xf>
    <xf numFmtId="0" fontId="26" fillId="8" borderId="17" xfId="0" applyFont="1" applyFill="1" applyBorder="1" applyAlignment="1">
      <alignment horizontal="right"/>
    </xf>
    <xf numFmtId="0" fontId="26" fillId="8" borderId="17" xfId="0" applyFont="1" applyFill="1" applyBorder="1" applyAlignment="1">
      <alignment/>
    </xf>
    <xf numFmtId="0" fontId="27" fillId="2" borderId="17" xfId="0" applyFont="1" applyFill="1" applyBorder="1" applyAlignment="1">
      <alignment horizontal="right"/>
    </xf>
    <xf numFmtId="0" fontId="27" fillId="2" borderId="17" xfId="0" applyFont="1" applyFill="1" applyBorder="1" applyAlignment="1">
      <alignment/>
    </xf>
    <xf numFmtId="0" fontId="26" fillId="4" borderId="20" xfId="0" applyFont="1" applyFill="1" applyBorder="1" applyAlignment="1">
      <alignment/>
    </xf>
    <xf numFmtId="0" fontId="26" fillId="5" borderId="20" xfId="0" applyFont="1" applyFill="1" applyBorder="1" applyAlignment="1">
      <alignment/>
    </xf>
    <xf numFmtId="0" fontId="27" fillId="6" borderId="20" xfId="0" applyFont="1" applyFill="1" applyBorder="1" applyAlignment="1">
      <alignment/>
    </xf>
    <xf numFmtId="0" fontId="28" fillId="7" borderId="20" xfId="0" applyFont="1" applyFill="1" applyBorder="1" applyAlignment="1">
      <alignment/>
    </xf>
    <xf numFmtId="0" fontId="26" fillId="9" borderId="20" xfId="0" applyFont="1" applyFill="1" applyBorder="1" applyAlignment="1">
      <alignment/>
    </xf>
    <xf numFmtId="0" fontId="27" fillId="2" borderId="20" xfId="0" applyFont="1" applyFill="1" applyBorder="1" applyAlignment="1">
      <alignment/>
    </xf>
    <xf numFmtId="2" fontId="9" fillId="3" borderId="20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22" fillId="3" borderId="22" xfId="0" applyNumberFormat="1" applyFont="1" applyFill="1" applyBorder="1" applyAlignment="1" applyProtection="1">
      <alignment horizontal="center"/>
      <protection locked="0"/>
    </xf>
    <xf numFmtId="2" fontId="22" fillId="3" borderId="22" xfId="0" applyNumberFormat="1" applyFont="1" applyFill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0" fontId="22" fillId="3" borderId="20" xfId="0" applyNumberFormat="1" applyFont="1" applyFill="1" applyBorder="1" applyAlignment="1">
      <alignment horizontal="center"/>
    </xf>
    <xf numFmtId="0" fontId="29" fillId="3" borderId="20" xfId="0" applyFont="1" applyFill="1" applyBorder="1" applyAlignment="1">
      <alignment horizontal="center" wrapText="1"/>
    </xf>
    <xf numFmtId="0" fontId="30" fillId="3" borderId="20" xfId="0" applyFont="1" applyFill="1" applyBorder="1" applyAlignment="1" applyProtection="1">
      <alignment horizontal="left"/>
      <protection locked="0"/>
    </xf>
    <xf numFmtId="2" fontId="9" fillId="6" borderId="20" xfId="0" applyNumberFormat="1" applyFont="1" applyFill="1" applyBorder="1" applyAlignment="1">
      <alignment horizontal="center"/>
    </xf>
    <xf numFmtId="2" fontId="9" fillId="10" borderId="20" xfId="0" applyNumberFormat="1" applyFont="1" applyFill="1" applyBorder="1" applyAlignment="1">
      <alignment horizontal="center"/>
    </xf>
    <xf numFmtId="2" fontId="9" fillId="11" borderId="20" xfId="0" applyNumberFormat="1" applyFont="1" applyFill="1" applyBorder="1" applyAlignment="1">
      <alignment horizontal="center"/>
    </xf>
    <xf numFmtId="2" fontId="9" fillId="7" borderId="20" xfId="0" applyNumberFormat="1" applyFont="1" applyFill="1" applyBorder="1" applyAlignment="1">
      <alignment horizontal="center"/>
    </xf>
    <xf numFmtId="2" fontId="9" fillId="5" borderId="20" xfId="0" applyNumberFormat="1" applyFont="1" applyFill="1" applyBorder="1" applyAlignment="1">
      <alignment horizontal="center"/>
    </xf>
    <xf numFmtId="173" fontId="9" fillId="3" borderId="20" xfId="0" applyNumberFormat="1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 wrapText="1"/>
    </xf>
    <xf numFmtId="173" fontId="9" fillId="3" borderId="26" xfId="0" applyNumberFormat="1" applyFont="1" applyFill="1" applyBorder="1" applyAlignment="1">
      <alignment horizontal="center"/>
    </xf>
    <xf numFmtId="2" fontId="9" fillId="3" borderId="27" xfId="0" applyNumberFormat="1" applyFont="1" applyFill="1" applyBorder="1" applyAlignment="1">
      <alignment horizontal="center"/>
    </xf>
    <xf numFmtId="2" fontId="9" fillId="3" borderId="26" xfId="0" applyNumberFormat="1" applyFont="1" applyFill="1" applyBorder="1" applyAlignment="1">
      <alignment horizontal="center"/>
    </xf>
    <xf numFmtId="173" fontId="22" fillId="3" borderId="20" xfId="0" applyNumberFormat="1" applyFont="1" applyFill="1" applyBorder="1" applyAlignment="1">
      <alignment horizontal="center"/>
    </xf>
    <xf numFmtId="173" fontId="22" fillId="3" borderId="20" xfId="0" applyNumberFormat="1" applyFont="1" applyFill="1" applyBorder="1" applyAlignment="1" applyProtection="1">
      <alignment horizontal="center"/>
      <protection locked="0"/>
    </xf>
    <xf numFmtId="173" fontId="31" fillId="3" borderId="26" xfId="0" applyNumberFormat="1" applyFont="1" applyFill="1" applyBorder="1" applyAlignment="1">
      <alignment horizontal="center"/>
    </xf>
    <xf numFmtId="173" fontId="31" fillId="2" borderId="21" xfId="0" applyNumberFormat="1" applyFont="1" applyFill="1" applyBorder="1" applyAlignment="1">
      <alignment horizontal="center"/>
    </xf>
    <xf numFmtId="173" fontId="31" fillId="12" borderId="26" xfId="0" applyNumberFormat="1" applyFont="1" applyFill="1" applyBorder="1" applyAlignment="1">
      <alignment horizontal="center"/>
    </xf>
    <xf numFmtId="173" fontId="31" fillId="13" borderId="21" xfId="0" applyNumberFormat="1" applyFont="1" applyFill="1" applyBorder="1" applyAlignment="1">
      <alignment horizontal="center"/>
    </xf>
    <xf numFmtId="2" fontId="24" fillId="3" borderId="20" xfId="0" applyNumberFormat="1" applyFont="1" applyFill="1" applyBorder="1" applyAlignment="1" applyProtection="1">
      <alignment horizontal="center"/>
      <protection locked="0"/>
    </xf>
    <xf numFmtId="2" fontId="24" fillId="3" borderId="20" xfId="0" applyNumberFormat="1" applyFont="1" applyFill="1" applyBorder="1" applyAlignment="1">
      <alignment horizontal="center"/>
    </xf>
    <xf numFmtId="173" fontId="24" fillId="3" borderId="20" xfId="0" applyNumberFormat="1" applyFont="1" applyFill="1" applyBorder="1" applyAlignment="1" applyProtection="1">
      <alignment horizontal="center"/>
      <protection locked="0"/>
    </xf>
    <xf numFmtId="2" fontId="32" fillId="3" borderId="20" xfId="0" applyNumberFormat="1" applyFont="1" applyFill="1" applyBorder="1" applyAlignment="1" applyProtection="1">
      <alignment horizontal="center"/>
      <protection locked="0"/>
    </xf>
    <xf numFmtId="173" fontId="33" fillId="3" borderId="20" xfId="0" applyNumberFormat="1" applyFont="1" applyFill="1" applyBorder="1" applyAlignment="1" applyProtection="1">
      <alignment horizontal="center"/>
      <protection locked="0"/>
    </xf>
    <xf numFmtId="2" fontId="32" fillId="12" borderId="20" xfId="0" applyNumberFormat="1" applyFont="1" applyFill="1" applyBorder="1" applyAlignment="1" applyProtection="1">
      <alignment horizontal="center"/>
      <protection locked="0"/>
    </xf>
    <xf numFmtId="173" fontId="33" fillId="12" borderId="2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R60"/>
  <sheetViews>
    <sheetView showGridLines="0" tabSelected="1" zoomScale="75" zoomScaleNormal="75" workbookViewId="0" topLeftCell="A2">
      <pane ySplit="3" topLeftCell="BM5" activePane="bottomLeft" state="frozen"/>
      <selection pane="topLeft" activeCell="A2" sqref="A2"/>
      <selection pane="bottomLeft" activeCell="T11" sqref="T11"/>
    </sheetView>
  </sheetViews>
  <sheetFormatPr defaultColWidth="9.140625" defaultRowHeight="12.75"/>
  <cols>
    <col min="1" max="1" width="1.7109375" style="11" customWidth="1"/>
    <col min="2" max="2" width="3.28125" style="6" customWidth="1"/>
    <col min="3" max="3" width="18.7109375" style="7" customWidth="1"/>
    <col min="4" max="4" width="15.28125" style="10" customWidth="1"/>
    <col min="5" max="8" width="7.7109375" style="9" customWidth="1"/>
    <col min="9" max="9" width="7.7109375" style="7" customWidth="1"/>
    <col min="10" max="10" width="7.7109375" style="8" customWidth="1"/>
    <col min="11" max="11" width="7.7109375" style="7" customWidth="1"/>
    <col min="12" max="12" width="7.7109375" style="8" customWidth="1"/>
    <col min="13" max="13" width="7.7109375" style="7" customWidth="1"/>
    <col min="14" max="14" width="7.7109375" style="8" customWidth="1"/>
    <col min="15" max="15" width="7.7109375" style="7" customWidth="1"/>
    <col min="16" max="16" width="7.7109375" style="8" customWidth="1"/>
    <col min="17" max="19" width="7.7109375" style="9" hidden="1" customWidth="1"/>
    <col min="20" max="20" width="7.7109375" style="9" customWidth="1"/>
    <col min="21" max="21" width="7.00390625" style="9" customWidth="1"/>
    <col min="22" max="22" width="7.7109375" style="6" customWidth="1"/>
    <col min="23" max="23" width="6.28125" style="9" customWidth="1"/>
    <col min="24" max="27" width="7.7109375" style="9" customWidth="1"/>
    <col min="28" max="28" width="9.8515625" style="30" customWidth="1"/>
    <col min="29" max="29" width="92.140625" style="4" customWidth="1"/>
    <col min="30" max="16384" width="8.8515625" style="4" customWidth="1"/>
  </cols>
  <sheetData>
    <row r="1" spans="1:28" s="2" customFormat="1" ht="42.75" customHeight="1" hidden="1" thickBot="1">
      <c r="A1" s="18"/>
      <c r="B1" s="13"/>
      <c r="C1" s="14"/>
      <c r="D1" s="17"/>
      <c r="E1" s="16"/>
      <c r="F1" s="16"/>
      <c r="G1" s="16"/>
      <c r="H1" s="16"/>
      <c r="I1" s="14"/>
      <c r="J1" s="15"/>
      <c r="K1" s="14"/>
      <c r="L1" s="15"/>
      <c r="M1" s="14"/>
      <c r="N1" s="15"/>
      <c r="O1" s="14"/>
      <c r="P1" s="15"/>
      <c r="Q1" s="16"/>
      <c r="R1" s="16"/>
      <c r="S1" s="16"/>
      <c r="T1" s="16"/>
      <c r="U1" s="16"/>
      <c r="V1" s="13"/>
      <c r="W1" s="16"/>
      <c r="X1" s="16"/>
      <c r="Y1" s="16"/>
      <c r="Z1" s="16"/>
      <c r="AA1" s="16"/>
      <c r="AB1" s="12"/>
    </row>
    <row r="2" spans="1:29" s="2" customFormat="1" ht="9.75" customHeight="1" thickBot="1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2"/>
      <c r="AC2" s="12"/>
    </row>
    <row r="3" spans="1:29" s="2" customFormat="1" ht="15" thickTop="1">
      <c r="A3" s="12"/>
      <c r="B3" s="32"/>
      <c r="C3" s="33"/>
      <c r="D3" s="33"/>
      <c r="E3" s="54"/>
      <c r="F3" s="55"/>
      <c r="G3" s="56"/>
      <c r="H3" s="57"/>
      <c r="I3" s="58"/>
      <c r="J3" s="59"/>
      <c r="K3" s="60"/>
      <c r="L3" s="61"/>
      <c r="M3" s="62"/>
      <c r="N3" s="63"/>
      <c r="O3" s="64"/>
      <c r="P3" s="65"/>
      <c r="Q3" s="34" t="s">
        <v>6</v>
      </c>
      <c r="R3" s="34" t="s">
        <v>6</v>
      </c>
      <c r="S3" s="34" t="s">
        <v>6</v>
      </c>
      <c r="T3" s="34" t="s">
        <v>6</v>
      </c>
      <c r="U3" s="34" t="s">
        <v>17</v>
      </c>
      <c r="V3" s="35" t="s">
        <v>3</v>
      </c>
      <c r="W3" s="36" t="s">
        <v>8</v>
      </c>
      <c r="X3" s="36" t="s">
        <v>8</v>
      </c>
      <c r="Y3" s="36" t="s">
        <v>8</v>
      </c>
      <c r="Z3" s="86" t="s">
        <v>2</v>
      </c>
      <c r="AA3" s="86" t="s">
        <v>3</v>
      </c>
      <c r="AB3" s="37" t="s">
        <v>45</v>
      </c>
      <c r="AC3" s="12"/>
    </row>
    <row r="4" spans="1:29" s="2" customFormat="1" ht="27.75" customHeight="1">
      <c r="A4" s="12"/>
      <c r="B4" s="38" t="s">
        <v>0</v>
      </c>
      <c r="C4" s="39" t="s">
        <v>5</v>
      </c>
      <c r="D4" s="40" t="s">
        <v>13</v>
      </c>
      <c r="E4" s="66" t="s">
        <v>4</v>
      </c>
      <c r="F4" s="66" t="s">
        <v>1</v>
      </c>
      <c r="G4" s="67" t="s">
        <v>4</v>
      </c>
      <c r="H4" s="67" t="s">
        <v>1</v>
      </c>
      <c r="I4" s="68" t="s">
        <v>4</v>
      </c>
      <c r="J4" s="68" t="s">
        <v>1</v>
      </c>
      <c r="K4" s="69" t="s">
        <v>4</v>
      </c>
      <c r="L4" s="69" t="s">
        <v>1</v>
      </c>
      <c r="M4" s="70" t="s">
        <v>4</v>
      </c>
      <c r="N4" s="70" t="s">
        <v>1</v>
      </c>
      <c r="O4" s="71" t="s">
        <v>4</v>
      </c>
      <c r="P4" s="71" t="s">
        <v>1</v>
      </c>
      <c r="Q4" s="41" t="s">
        <v>7</v>
      </c>
      <c r="R4" s="41" t="s">
        <v>11</v>
      </c>
      <c r="S4" s="41" t="s">
        <v>12</v>
      </c>
      <c r="T4" s="78" t="s">
        <v>15</v>
      </c>
      <c r="U4" s="78" t="s">
        <v>18</v>
      </c>
      <c r="V4" s="78" t="s">
        <v>10</v>
      </c>
      <c r="W4" s="42" t="s">
        <v>14</v>
      </c>
      <c r="X4" s="42" t="s">
        <v>2</v>
      </c>
      <c r="Y4" s="42" t="s">
        <v>9</v>
      </c>
      <c r="Z4" s="87" t="s">
        <v>46</v>
      </c>
      <c r="AA4" s="87" t="s">
        <v>47</v>
      </c>
      <c r="AB4" s="43" t="s">
        <v>48</v>
      </c>
      <c r="AC4" s="12"/>
    </row>
    <row r="5" spans="1:29" ht="25.5" customHeight="1">
      <c r="A5" s="12"/>
      <c r="B5" s="49">
        <v>1</v>
      </c>
      <c r="C5" s="79" t="s">
        <v>20</v>
      </c>
      <c r="D5" s="45" t="s">
        <v>40</v>
      </c>
      <c r="E5" s="100">
        <v>10.79</v>
      </c>
      <c r="F5" s="101">
        <v>14.452</v>
      </c>
      <c r="G5" s="100">
        <v>11.46</v>
      </c>
      <c r="H5" s="101">
        <v>14.199</v>
      </c>
      <c r="I5" s="100">
        <v>12.52</v>
      </c>
      <c r="J5" s="101">
        <v>14.167</v>
      </c>
      <c r="K5" s="97">
        <v>10.54</v>
      </c>
      <c r="L5" s="101">
        <v>14.76</v>
      </c>
      <c r="M5" s="100">
        <v>12.06</v>
      </c>
      <c r="N5" s="101">
        <v>14.6</v>
      </c>
      <c r="O5" s="100">
        <v>11.38</v>
      </c>
      <c r="P5" s="101">
        <v>14.328</v>
      </c>
      <c r="Q5" s="98">
        <f>SUM(G5,E5,I5,K5,M5,O5)</f>
        <v>68.75</v>
      </c>
      <c r="R5" s="98">
        <f>MIN(G5,E5,I5,K5,M5,O5)</f>
        <v>10.54</v>
      </c>
      <c r="S5" s="98">
        <f>MAX(I5,K5,M5,O5)</f>
        <v>12.52</v>
      </c>
      <c r="T5" s="98">
        <f>SUM(Q5-R5)</f>
        <v>58.21</v>
      </c>
      <c r="U5" s="77">
        <v>1</v>
      </c>
      <c r="V5" s="91">
        <f>MIN(H5,F5,J5,L5,N5,P5)</f>
        <v>14.167</v>
      </c>
      <c r="W5" s="80"/>
      <c r="X5" s="72">
        <v>11.9</v>
      </c>
      <c r="Y5" s="85">
        <v>14.584</v>
      </c>
      <c r="Z5" s="90">
        <f>MAX(E5,G5,I5,K5,M5,X5,O5)</f>
        <v>12.52</v>
      </c>
      <c r="AA5" s="93">
        <f>MIN(V5,Y5)</f>
        <v>14.167</v>
      </c>
      <c r="AB5" s="94">
        <f>SUM(2742/AA5)</f>
        <v>193.5483870967742</v>
      </c>
      <c r="AC5" s="12"/>
    </row>
    <row r="6" spans="1:29" ht="25.5" customHeight="1">
      <c r="A6" s="12"/>
      <c r="B6" s="44">
        <v>2</v>
      </c>
      <c r="C6" s="79" t="s">
        <v>21</v>
      </c>
      <c r="D6" s="45" t="s">
        <v>40</v>
      </c>
      <c r="E6" s="97">
        <v>9.13</v>
      </c>
      <c r="F6" s="99">
        <v>17.274</v>
      </c>
      <c r="G6" s="97">
        <v>10.03</v>
      </c>
      <c r="H6" s="99">
        <v>14.458</v>
      </c>
      <c r="I6" s="97">
        <v>10.82</v>
      </c>
      <c r="J6" s="99">
        <v>14.733</v>
      </c>
      <c r="K6" s="100">
        <v>10.6</v>
      </c>
      <c r="L6" s="99">
        <v>16.12</v>
      </c>
      <c r="M6" s="97">
        <v>10.61</v>
      </c>
      <c r="N6" s="99">
        <v>18.719</v>
      </c>
      <c r="O6" s="97">
        <v>10.48</v>
      </c>
      <c r="P6" s="99">
        <v>16</v>
      </c>
      <c r="Q6" s="98">
        <f>SUM(G6,E6,I6,K6,M6,O6)</f>
        <v>61.67</v>
      </c>
      <c r="R6" s="98">
        <f>MIN(G6,E6,I6,K6,M6,O6)</f>
        <v>9.13</v>
      </c>
      <c r="S6" s="98">
        <f>MAX(I6,K6,M6,O6)</f>
        <v>10.82</v>
      </c>
      <c r="T6" s="98">
        <f>SUM(Q6-R6)</f>
        <v>52.54</v>
      </c>
      <c r="U6" s="77">
        <v>2</v>
      </c>
      <c r="V6" s="91">
        <f>MIN(H6,F6,J6,L6,N6,P6)</f>
        <v>14.458</v>
      </c>
      <c r="W6" s="81"/>
      <c r="X6" s="72">
        <v>11.03</v>
      </c>
      <c r="Y6" s="85">
        <v>15.261</v>
      </c>
      <c r="Z6" s="90">
        <f aca="true" t="shared" si="0" ref="Z6:Z27">MAX(E6,G6,I6,K6,M6,X6,O6)</f>
        <v>11.03</v>
      </c>
      <c r="AA6" s="88">
        <f aca="true" t="shared" si="1" ref="AA6:AA27">MIN(V6,Y6)</f>
        <v>14.458</v>
      </c>
      <c r="AB6" s="46">
        <f>SUM(2742/AA6)</f>
        <v>189.6527873841472</v>
      </c>
      <c r="AC6" s="12"/>
    </row>
    <row r="7" spans="1:29" s="5" customFormat="1" ht="25.5" customHeight="1" thickBot="1">
      <c r="A7" s="12"/>
      <c r="B7" s="44">
        <v>3</v>
      </c>
      <c r="C7" s="79" t="s">
        <v>22</v>
      </c>
      <c r="D7" s="47" t="s">
        <v>40</v>
      </c>
      <c r="E7" s="97">
        <v>9.65</v>
      </c>
      <c r="F7" s="99">
        <v>16.557</v>
      </c>
      <c r="G7" s="97">
        <v>8.24</v>
      </c>
      <c r="H7" s="99">
        <v>16.04</v>
      </c>
      <c r="I7" s="97">
        <v>9.63</v>
      </c>
      <c r="J7" s="99">
        <v>15.463</v>
      </c>
      <c r="K7" s="97">
        <v>8.96</v>
      </c>
      <c r="L7" s="99">
        <v>16.13</v>
      </c>
      <c r="M7" s="97">
        <v>9.86</v>
      </c>
      <c r="N7" s="99">
        <v>16.713</v>
      </c>
      <c r="O7" s="97">
        <v>9.68</v>
      </c>
      <c r="P7" s="99">
        <v>15.027</v>
      </c>
      <c r="Q7" s="98">
        <f>SUM(G7,E7,I7,K7,M7,O7)</f>
        <v>56.02</v>
      </c>
      <c r="R7" s="98">
        <f>MIN(G7,E7,I7,K7,M7,O7)</f>
        <v>8.24</v>
      </c>
      <c r="S7" s="98">
        <f>MAX(I7,K7,M7,O7)</f>
        <v>9.86</v>
      </c>
      <c r="T7" s="98">
        <f>SUM(Q7-R7)</f>
        <v>47.78</v>
      </c>
      <c r="U7" s="77">
        <v>3</v>
      </c>
      <c r="V7" s="91">
        <f>MIN(H7,F7,J7,L7,N7,P7)</f>
        <v>15.027</v>
      </c>
      <c r="W7" s="73" t="s">
        <v>44</v>
      </c>
      <c r="X7" s="72">
        <v>10.23</v>
      </c>
      <c r="Y7" s="85">
        <v>15.173</v>
      </c>
      <c r="Z7" s="90">
        <f t="shared" si="0"/>
        <v>10.23</v>
      </c>
      <c r="AA7" s="88">
        <f t="shared" si="1"/>
        <v>15.027</v>
      </c>
      <c r="AB7" s="46">
        <f>SUM(2742/AA7)</f>
        <v>182.4715512078259</v>
      </c>
      <c r="AC7" s="12"/>
    </row>
    <row r="8" spans="1:29" s="3" customFormat="1" ht="25.5" customHeight="1">
      <c r="A8" s="12"/>
      <c r="B8" s="44">
        <v>4</v>
      </c>
      <c r="C8" s="79" t="s">
        <v>23</v>
      </c>
      <c r="D8" s="45" t="s">
        <v>40</v>
      </c>
      <c r="E8" s="97">
        <v>8.96</v>
      </c>
      <c r="F8" s="99">
        <v>18.28</v>
      </c>
      <c r="G8" s="97">
        <v>8.74</v>
      </c>
      <c r="H8" s="99">
        <v>17.593</v>
      </c>
      <c r="I8" s="97">
        <v>0</v>
      </c>
      <c r="J8" s="99" t="s">
        <v>16</v>
      </c>
      <c r="K8" s="97">
        <v>9.14</v>
      </c>
      <c r="L8" s="99">
        <v>17.271</v>
      </c>
      <c r="M8" s="97">
        <v>9.58</v>
      </c>
      <c r="N8" s="99">
        <v>16.612</v>
      </c>
      <c r="O8" s="97">
        <v>10.09</v>
      </c>
      <c r="P8" s="99">
        <v>16.982</v>
      </c>
      <c r="Q8" s="98">
        <f>SUM(G8,E8,I8,K8,M8,O8)</f>
        <v>46.510000000000005</v>
      </c>
      <c r="R8" s="98">
        <f>MIN(G8,E8,I8,K8,M8,O8)</f>
        <v>0</v>
      </c>
      <c r="S8" s="98">
        <f>MAX(I8,K8,M8,O8)</f>
        <v>10.09</v>
      </c>
      <c r="T8" s="98">
        <f>SUM(Q8-R8)</f>
        <v>46.510000000000005</v>
      </c>
      <c r="U8" s="77">
        <v>4</v>
      </c>
      <c r="V8" s="91">
        <f>MIN(H8,F8,J8,L8,N8,P8)</f>
        <v>16.612</v>
      </c>
      <c r="W8" s="82"/>
      <c r="X8" s="72">
        <v>9.48</v>
      </c>
      <c r="Y8" s="85">
        <v>17.543</v>
      </c>
      <c r="Z8" s="90">
        <f t="shared" si="0"/>
        <v>10.09</v>
      </c>
      <c r="AA8" s="88">
        <f t="shared" si="1"/>
        <v>16.612</v>
      </c>
      <c r="AB8" s="46">
        <f>SUM(2742/AA8)</f>
        <v>165.0614013965808</v>
      </c>
      <c r="AC8" s="12"/>
    </row>
    <row r="9" spans="1:29" ht="25.5" customHeight="1">
      <c r="A9" s="12"/>
      <c r="B9" s="44">
        <v>5</v>
      </c>
      <c r="C9" s="79" t="s">
        <v>24</v>
      </c>
      <c r="D9" s="45" t="s">
        <v>40</v>
      </c>
      <c r="E9" s="97">
        <v>0</v>
      </c>
      <c r="F9" s="99" t="s">
        <v>16</v>
      </c>
      <c r="G9" s="97">
        <v>1.5</v>
      </c>
      <c r="H9" s="99">
        <v>15.99</v>
      </c>
      <c r="I9" s="97">
        <v>0</v>
      </c>
      <c r="J9" s="99" t="s">
        <v>16</v>
      </c>
      <c r="K9" s="97">
        <v>0</v>
      </c>
      <c r="L9" s="99" t="s">
        <v>16</v>
      </c>
      <c r="M9" s="97">
        <v>0</v>
      </c>
      <c r="N9" s="99" t="s">
        <v>16</v>
      </c>
      <c r="O9" s="97">
        <v>9.24</v>
      </c>
      <c r="P9" s="99">
        <v>17.459</v>
      </c>
      <c r="Q9" s="98">
        <f>SUM(G9,E9,I9,K9,M9,O9)</f>
        <v>10.74</v>
      </c>
      <c r="R9" s="98">
        <f>MIN(G9,E9,I9,K9,M9,O9)</f>
        <v>0</v>
      </c>
      <c r="S9" s="98">
        <f>MAX(I9,K9,M9,O9)</f>
        <v>9.24</v>
      </c>
      <c r="T9" s="98">
        <v>9.24</v>
      </c>
      <c r="U9" s="77" t="s">
        <v>19</v>
      </c>
      <c r="V9" s="91">
        <f>MIN(H9,F9,J9,L9,N9,P9)</f>
        <v>15.99</v>
      </c>
      <c r="W9" s="72" t="s">
        <v>19</v>
      </c>
      <c r="X9" s="72" t="s">
        <v>19</v>
      </c>
      <c r="Y9" s="85" t="s">
        <v>19</v>
      </c>
      <c r="Z9" s="90">
        <f t="shared" si="0"/>
        <v>9.24</v>
      </c>
      <c r="AA9" s="88">
        <f t="shared" si="1"/>
        <v>15.99</v>
      </c>
      <c r="AB9" s="46">
        <f>SUM(2742/AA9)</f>
        <v>171.48217636022514</v>
      </c>
      <c r="AC9" s="12"/>
    </row>
    <row r="10" spans="1:29" ht="6.75" customHeight="1">
      <c r="A10" s="12"/>
      <c r="B10" s="44"/>
      <c r="C10" s="79"/>
      <c r="D10" s="45"/>
      <c r="E10" s="97"/>
      <c r="F10" s="99"/>
      <c r="G10" s="97"/>
      <c r="H10" s="99"/>
      <c r="I10" s="97"/>
      <c r="J10" s="99"/>
      <c r="K10" s="97"/>
      <c r="L10" s="99"/>
      <c r="M10" s="97"/>
      <c r="N10" s="99"/>
      <c r="O10" s="97"/>
      <c r="P10" s="99"/>
      <c r="Q10" s="98"/>
      <c r="R10" s="98"/>
      <c r="S10" s="98"/>
      <c r="T10" s="98"/>
      <c r="U10" s="77"/>
      <c r="V10" s="91"/>
      <c r="W10" s="72"/>
      <c r="X10" s="72"/>
      <c r="Y10" s="85"/>
      <c r="Z10" s="90"/>
      <c r="AA10" s="88"/>
      <c r="AB10" s="46"/>
      <c r="AC10" s="12"/>
    </row>
    <row r="11" spans="1:29" ht="25.5" customHeight="1">
      <c r="A11" s="12"/>
      <c r="B11" s="49">
        <v>1</v>
      </c>
      <c r="C11" s="79" t="s">
        <v>25</v>
      </c>
      <c r="D11" s="45" t="s">
        <v>41</v>
      </c>
      <c r="E11" s="97">
        <v>9.79</v>
      </c>
      <c r="F11" s="99">
        <v>15.84</v>
      </c>
      <c r="G11" s="97">
        <v>9.84</v>
      </c>
      <c r="H11" s="101">
        <v>14.264</v>
      </c>
      <c r="I11" s="97">
        <v>11.91</v>
      </c>
      <c r="J11" s="99">
        <v>14.212</v>
      </c>
      <c r="K11" s="97">
        <v>11.78</v>
      </c>
      <c r="L11" s="99">
        <v>14.467</v>
      </c>
      <c r="M11" s="100">
        <v>12.53</v>
      </c>
      <c r="N11" s="101">
        <v>13.355</v>
      </c>
      <c r="O11" s="97">
        <v>11.35</v>
      </c>
      <c r="P11" s="99">
        <v>14.294</v>
      </c>
      <c r="Q11" s="98">
        <f>SUM(G11,E11,I11,K11,M11,O11)</f>
        <v>67.2</v>
      </c>
      <c r="R11" s="98">
        <f>MIN(G11,E11,I11,K11,M11,O11)</f>
        <v>9.79</v>
      </c>
      <c r="S11" s="98">
        <f>MAX(I11,K11,M11,O11)</f>
        <v>12.53</v>
      </c>
      <c r="T11" s="98">
        <f>SUM(Q11-R11)</f>
        <v>57.410000000000004</v>
      </c>
      <c r="U11" s="77">
        <v>2</v>
      </c>
      <c r="V11" s="91">
        <f>MIN(H11,F11,J11,L11,N11,P11)</f>
        <v>13.355</v>
      </c>
      <c r="W11" s="72" t="s">
        <v>44</v>
      </c>
      <c r="X11" s="72">
        <v>11.91</v>
      </c>
      <c r="Y11" s="85">
        <v>13.581</v>
      </c>
      <c r="Z11" s="90">
        <f t="shared" si="0"/>
        <v>12.53</v>
      </c>
      <c r="AA11" s="93">
        <f t="shared" si="1"/>
        <v>13.355</v>
      </c>
      <c r="AB11" s="94">
        <f>SUM(2742/AA11)</f>
        <v>205.31636091351552</v>
      </c>
      <c r="AC11" s="12"/>
    </row>
    <row r="12" spans="1:29" ht="25.5" customHeight="1">
      <c r="A12" s="12"/>
      <c r="B12" s="44">
        <v>2</v>
      </c>
      <c r="C12" s="79" t="s">
        <v>26</v>
      </c>
      <c r="D12" s="45" t="s">
        <v>41</v>
      </c>
      <c r="E12" s="97">
        <v>9.13</v>
      </c>
      <c r="F12" s="99">
        <v>18.88</v>
      </c>
      <c r="G12" s="97">
        <v>9.07</v>
      </c>
      <c r="H12" s="99">
        <v>14.937</v>
      </c>
      <c r="I12" s="97">
        <v>10.52</v>
      </c>
      <c r="J12" s="99">
        <v>16.78</v>
      </c>
      <c r="K12" s="97">
        <v>11.56</v>
      </c>
      <c r="L12" s="101">
        <v>13.986</v>
      </c>
      <c r="M12" s="97">
        <v>11.25</v>
      </c>
      <c r="N12" s="99" t="s">
        <v>16</v>
      </c>
      <c r="O12" s="97">
        <v>12.19</v>
      </c>
      <c r="P12" s="101">
        <v>13.74</v>
      </c>
      <c r="Q12" s="98">
        <f>SUM(G12,E12,I12,K12,M12,O12)</f>
        <v>63.72</v>
      </c>
      <c r="R12" s="98">
        <f>MIN(G12,E12,I12,K12,M12,O12)</f>
        <v>9.07</v>
      </c>
      <c r="S12" s="98">
        <f>MAX(I12,K12,M12,O12)</f>
        <v>12.19</v>
      </c>
      <c r="T12" s="98">
        <f>SUM(Q12-R12)</f>
        <v>54.65</v>
      </c>
      <c r="U12" s="77">
        <v>4</v>
      </c>
      <c r="V12" s="91">
        <f>MIN(H12,F12,J12,L12,N12,P12)</f>
        <v>13.74</v>
      </c>
      <c r="W12" s="83"/>
      <c r="X12" s="72">
        <v>11.67</v>
      </c>
      <c r="Y12" s="85">
        <v>14.509</v>
      </c>
      <c r="Z12" s="90">
        <f t="shared" si="0"/>
        <v>12.19</v>
      </c>
      <c r="AA12" s="88">
        <f t="shared" si="1"/>
        <v>13.74</v>
      </c>
      <c r="AB12" s="46">
        <f>SUM(2742/AA12)</f>
        <v>199.56331877729258</v>
      </c>
      <c r="AC12" s="12"/>
    </row>
    <row r="13" spans="1:29" s="2" customFormat="1" ht="25.5" customHeight="1">
      <c r="A13" s="12"/>
      <c r="B13" s="44">
        <v>3</v>
      </c>
      <c r="C13" s="79" t="s">
        <v>27</v>
      </c>
      <c r="D13" s="45" t="s">
        <v>41</v>
      </c>
      <c r="E13" s="97">
        <v>10.14</v>
      </c>
      <c r="F13" s="101">
        <v>15.435</v>
      </c>
      <c r="G13" s="100">
        <v>10.65</v>
      </c>
      <c r="H13" s="99">
        <v>14.755</v>
      </c>
      <c r="I13" s="97">
        <v>11.31</v>
      </c>
      <c r="J13" s="99">
        <v>14.874</v>
      </c>
      <c r="K13" s="97">
        <v>10.91</v>
      </c>
      <c r="L13" s="99">
        <v>15.473</v>
      </c>
      <c r="M13" s="97">
        <v>11.52</v>
      </c>
      <c r="N13" s="99">
        <v>14.445</v>
      </c>
      <c r="O13" s="100">
        <v>12.54</v>
      </c>
      <c r="P13" s="99">
        <v>13.885</v>
      </c>
      <c r="Q13" s="98">
        <f>SUM(G13,E13,I13,K13,M13,O13)</f>
        <v>67.07</v>
      </c>
      <c r="R13" s="98">
        <f>MIN(G13,E13,I13,K13,M13,O13)</f>
        <v>10.14</v>
      </c>
      <c r="S13" s="98">
        <f>MAX(I13,K13,M13,O13)</f>
        <v>12.54</v>
      </c>
      <c r="T13" s="98">
        <f>SUM(Q13-R13)</f>
        <v>56.92999999999999</v>
      </c>
      <c r="U13" s="77">
        <v>3</v>
      </c>
      <c r="V13" s="91">
        <f>MIN(H13,F13,J13,L13,N13,P13)</f>
        <v>13.885</v>
      </c>
      <c r="W13" s="80"/>
      <c r="X13" s="72">
        <v>11.48</v>
      </c>
      <c r="Y13" s="85">
        <v>14.283</v>
      </c>
      <c r="Z13" s="90">
        <f t="shared" si="0"/>
        <v>12.54</v>
      </c>
      <c r="AA13" s="88">
        <f t="shared" si="1"/>
        <v>13.885</v>
      </c>
      <c r="AB13" s="46">
        <f>SUM(2742/AA13)</f>
        <v>197.47929420237668</v>
      </c>
      <c r="AC13" s="12"/>
    </row>
    <row r="14" spans="1:29" s="2" customFormat="1" ht="25.5" customHeight="1">
      <c r="A14" s="12"/>
      <c r="B14" s="44">
        <v>4</v>
      </c>
      <c r="C14" s="79" t="s">
        <v>28</v>
      </c>
      <c r="D14" s="45" t="s">
        <v>41</v>
      </c>
      <c r="E14" s="100">
        <v>10.38</v>
      </c>
      <c r="F14" s="99">
        <v>15.762</v>
      </c>
      <c r="G14" s="97">
        <v>9.23</v>
      </c>
      <c r="H14" s="99">
        <v>16.198</v>
      </c>
      <c r="I14" s="100">
        <v>12.13</v>
      </c>
      <c r="J14" s="101">
        <v>14.197</v>
      </c>
      <c r="K14" s="100">
        <v>11.92</v>
      </c>
      <c r="L14" s="99">
        <v>14.448</v>
      </c>
      <c r="M14" s="97">
        <v>12.03</v>
      </c>
      <c r="N14" s="99">
        <v>13.999</v>
      </c>
      <c r="O14" s="97">
        <v>11.03</v>
      </c>
      <c r="P14" s="99">
        <v>14.709</v>
      </c>
      <c r="Q14" s="98">
        <f>SUM(G14,E14,I14,K14,M14,O14)</f>
        <v>66.72</v>
      </c>
      <c r="R14" s="98">
        <f>MIN(G14,E14,I14,K14,M14,O14)</f>
        <v>9.23</v>
      </c>
      <c r="S14" s="98">
        <f>MAX(I14,K14,M14,O14)</f>
        <v>12.13</v>
      </c>
      <c r="T14" s="98">
        <f>SUM(Q14-R14)</f>
        <v>57.489999999999995</v>
      </c>
      <c r="U14" s="77">
        <v>1</v>
      </c>
      <c r="V14" s="91">
        <f>MIN(H14,F14,J14,L14,N14,P14)</f>
        <v>13.999</v>
      </c>
      <c r="W14" s="81"/>
      <c r="X14" s="72">
        <v>11.45</v>
      </c>
      <c r="Y14" s="85">
        <v>14.522</v>
      </c>
      <c r="Z14" s="90">
        <f t="shared" si="0"/>
        <v>12.13</v>
      </c>
      <c r="AA14" s="88">
        <f t="shared" si="1"/>
        <v>13.999</v>
      </c>
      <c r="AB14" s="46">
        <f>SUM(2742/AA14)</f>
        <v>195.87113365240373</v>
      </c>
      <c r="AC14" s="12"/>
    </row>
    <row r="15" spans="1:29" s="2" customFormat="1" ht="25.5" customHeight="1">
      <c r="A15" s="12"/>
      <c r="B15" s="48">
        <v>5</v>
      </c>
      <c r="C15" s="79" t="s">
        <v>29</v>
      </c>
      <c r="D15" s="45" t="s">
        <v>41</v>
      </c>
      <c r="E15" s="97">
        <v>8.96</v>
      </c>
      <c r="F15" s="99">
        <v>17.72</v>
      </c>
      <c r="G15" s="97">
        <v>9.37</v>
      </c>
      <c r="H15" s="99">
        <v>17.35</v>
      </c>
      <c r="I15" s="97">
        <v>10.63</v>
      </c>
      <c r="J15" s="99">
        <v>15.93</v>
      </c>
      <c r="K15" s="97">
        <v>9.72</v>
      </c>
      <c r="L15" s="99">
        <v>16.913</v>
      </c>
      <c r="M15" s="97">
        <v>10.13</v>
      </c>
      <c r="N15" s="99">
        <v>16.46</v>
      </c>
      <c r="O15" s="97">
        <v>8.87</v>
      </c>
      <c r="P15" s="99">
        <v>16.69</v>
      </c>
      <c r="Q15" s="98">
        <f>SUM(G15,E15,I15,K15,M15,O15)</f>
        <v>57.68</v>
      </c>
      <c r="R15" s="98">
        <f>MIN(G15,E15,I15,K15,M15,O15)</f>
        <v>8.87</v>
      </c>
      <c r="S15" s="98">
        <f>MAX(I15,K15,M15,O15)</f>
        <v>10.63</v>
      </c>
      <c r="T15" s="98">
        <f>SUM(Q15-R15)</f>
        <v>48.81</v>
      </c>
      <c r="U15" s="77">
        <v>5</v>
      </c>
      <c r="V15" s="91">
        <f>MIN(H15,F15,J15,L15,N15,P15)</f>
        <v>15.93</v>
      </c>
      <c r="W15" s="84"/>
      <c r="X15" s="72">
        <v>9.81</v>
      </c>
      <c r="Y15" s="85">
        <v>16.56</v>
      </c>
      <c r="Z15" s="90">
        <f t="shared" si="0"/>
        <v>10.63</v>
      </c>
      <c r="AA15" s="88">
        <f t="shared" si="1"/>
        <v>15.93</v>
      </c>
      <c r="AB15" s="46">
        <f>SUM(2742/AA15)</f>
        <v>172.12806026365348</v>
      </c>
      <c r="AC15" s="12"/>
    </row>
    <row r="16" spans="1:29" s="2" customFormat="1" ht="6.75" customHeight="1">
      <c r="A16" s="12"/>
      <c r="B16" s="48"/>
      <c r="C16" s="79"/>
      <c r="D16" s="47"/>
      <c r="E16" s="97"/>
      <c r="F16" s="99"/>
      <c r="G16" s="97"/>
      <c r="H16" s="99"/>
      <c r="I16" s="97"/>
      <c r="J16" s="99"/>
      <c r="K16" s="97"/>
      <c r="L16" s="99"/>
      <c r="M16" s="97"/>
      <c r="N16" s="99"/>
      <c r="O16" s="97"/>
      <c r="P16" s="99"/>
      <c r="Q16" s="98"/>
      <c r="R16" s="98"/>
      <c r="S16" s="98"/>
      <c r="T16" s="98"/>
      <c r="U16" s="77"/>
      <c r="V16" s="91"/>
      <c r="W16" s="72"/>
      <c r="X16" s="72"/>
      <c r="Y16" s="85"/>
      <c r="Z16" s="90"/>
      <c r="AA16" s="88"/>
      <c r="AB16" s="46"/>
      <c r="AC16" s="12"/>
    </row>
    <row r="17" spans="1:29" s="2" customFormat="1" ht="25.5" customHeight="1">
      <c r="A17" s="12"/>
      <c r="B17" s="49">
        <v>1</v>
      </c>
      <c r="C17" s="79" t="s">
        <v>30</v>
      </c>
      <c r="D17" s="45" t="s">
        <v>43</v>
      </c>
      <c r="E17" s="97">
        <v>9.13</v>
      </c>
      <c r="F17" s="99">
        <v>17.028</v>
      </c>
      <c r="G17" s="97">
        <v>10.83</v>
      </c>
      <c r="H17" s="99">
        <v>15.371</v>
      </c>
      <c r="I17" s="97">
        <v>10.83</v>
      </c>
      <c r="J17" s="99">
        <v>15.371</v>
      </c>
      <c r="K17" s="97">
        <v>10.4</v>
      </c>
      <c r="L17" s="99">
        <v>16.217</v>
      </c>
      <c r="M17" s="97">
        <v>10.05</v>
      </c>
      <c r="N17" s="99">
        <v>16.33</v>
      </c>
      <c r="O17" s="97">
        <v>9.86</v>
      </c>
      <c r="P17" s="99">
        <v>15.961</v>
      </c>
      <c r="Q17" s="98">
        <f>SUM(G17,E17,I17,K17,M17,O17)</f>
        <v>61.099999999999994</v>
      </c>
      <c r="R17" s="98">
        <f>MIN(G17,E17,I17,K17,M17,O17)</f>
        <v>9.13</v>
      </c>
      <c r="S17" s="98">
        <f>MAX(I17,K17,M17,O17)</f>
        <v>10.83</v>
      </c>
      <c r="T17" s="98">
        <f>SUM(Q17-R17)</f>
        <v>51.96999999999999</v>
      </c>
      <c r="U17" s="77">
        <v>2</v>
      </c>
      <c r="V17" s="91">
        <f>MIN(H17,F17,J17,L17,N17,P17)</f>
        <v>15.371</v>
      </c>
      <c r="W17" s="81"/>
      <c r="X17" s="72">
        <v>11.92</v>
      </c>
      <c r="Y17" s="85">
        <v>14.467</v>
      </c>
      <c r="Z17" s="90">
        <f t="shared" si="0"/>
        <v>11.92</v>
      </c>
      <c r="AA17" s="88">
        <f t="shared" si="1"/>
        <v>14.467</v>
      </c>
      <c r="AB17" s="46">
        <f>SUM(2742/AA17)</f>
        <v>189.53480334554501</v>
      </c>
      <c r="AC17" s="12"/>
    </row>
    <row r="18" spans="1:29" s="2" customFormat="1" ht="25.5" customHeight="1">
      <c r="A18" s="12"/>
      <c r="B18" s="44">
        <v>2</v>
      </c>
      <c r="C18" s="79" t="s">
        <v>31</v>
      </c>
      <c r="D18" s="45" t="s">
        <v>43</v>
      </c>
      <c r="E18" s="100">
        <v>10.39</v>
      </c>
      <c r="F18" s="101">
        <v>15.328</v>
      </c>
      <c r="G18" s="100">
        <v>11.61</v>
      </c>
      <c r="H18" s="101">
        <v>14.831</v>
      </c>
      <c r="I18" s="100">
        <v>11.95</v>
      </c>
      <c r="J18" s="101">
        <v>14.239</v>
      </c>
      <c r="K18" s="100">
        <v>11.53</v>
      </c>
      <c r="L18" s="101">
        <v>14.93</v>
      </c>
      <c r="M18" s="100">
        <v>12.02</v>
      </c>
      <c r="N18" s="101">
        <v>13.946</v>
      </c>
      <c r="O18" s="100">
        <v>12.28</v>
      </c>
      <c r="P18" s="101">
        <v>14.203</v>
      </c>
      <c r="Q18" s="98">
        <f>SUM(G18,E18,I18,K18,M18,O18)</f>
        <v>69.78</v>
      </c>
      <c r="R18" s="98">
        <f>MIN(G18,E18,I18,K18,M18,O18)</f>
        <v>10.39</v>
      </c>
      <c r="S18" s="98">
        <f>MAX(I18,K18,M18,O18)</f>
        <v>12.28</v>
      </c>
      <c r="T18" s="98">
        <f>SUM(Q18-R18)</f>
        <v>59.39</v>
      </c>
      <c r="U18" s="77">
        <v>1</v>
      </c>
      <c r="V18" s="91">
        <f>MIN(H18,F18,J18,L18,N18,P18)</f>
        <v>13.946</v>
      </c>
      <c r="W18" s="80"/>
      <c r="X18" s="72">
        <v>11.81</v>
      </c>
      <c r="Y18" s="85">
        <v>14.22</v>
      </c>
      <c r="Z18" s="90">
        <f t="shared" si="0"/>
        <v>12.28</v>
      </c>
      <c r="AA18" s="93">
        <f t="shared" si="1"/>
        <v>13.946</v>
      </c>
      <c r="AB18" s="94">
        <f>SUM(2742/AA18)</f>
        <v>196.61551699412018</v>
      </c>
      <c r="AC18" s="12"/>
    </row>
    <row r="19" spans="1:29" s="2" customFormat="1" ht="25.5" customHeight="1">
      <c r="A19" s="12"/>
      <c r="B19" s="44">
        <v>3</v>
      </c>
      <c r="C19" s="79" t="s">
        <v>32</v>
      </c>
      <c r="D19" s="45" t="s">
        <v>43</v>
      </c>
      <c r="E19" s="97">
        <v>9.53</v>
      </c>
      <c r="F19" s="99">
        <v>16.633</v>
      </c>
      <c r="G19" s="97">
        <v>9.8</v>
      </c>
      <c r="H19" s="99">
        <v>16.886</v>
      </c>
      <c r="I19" s="97">
        <v>9.86</v>
      </c>
      <c r="J19" s="99">
        <v>16.35</v>
      </c>
      <c r="K19" s="97">
        <v>9.86</v>
      </c>
      <c r="L19" s="99">
        <v>17.1</v>
      </c>
      <c r="M19" s="97">
        <v>10.36</v>
      </c>
      <c r="N19" s="99">
        <v>16.52</v>
      </c>
      <c r="O19" s="97">
        <v>9.78</v>
      </c>
      <c r="P19" s="99">
        <v>16.198</v>
      </c>
      <c r="Q19" s="98">
        <f>SUM(G19,E19,I19,K19,M19,O19)</f>
        <v>59.19</v>
      </c>
      <c r="R19" s="98">
        <f>MIN(G19,E19,I19,K19,M19,O19)</f>
        <v>9.53</v>
      </c>
      <c r="S19" s="98">
        <f>MAX(I19,K19,M19,O19)</f>
        <v>10.36</v>
      </c>
      <c r="T19" s="98">
        <f>SUM(Q19-R19)</f>
        <v>49.66</v>
      </c>
      <c r="U19" s="77">
        <v>3</v>
      </c>
      <c r="V19" s="91">
        <f>MIN(H19,F19,J19,L19,N19,P19)</f>
        <v>16.198</v>
      </c>
      <c r="W19" s="72" t="s">
        <v>44</v>
      </c>
      <c r="X19" s="72">
        <v>10.69</v>
      </c>
      <c r="Y19" s="85">
        <v>15.809</v>
      </c>
      <c r="Z19" s="90">
        <f t="shared" si="0"/>
        <v>10.69</v>
      </c>
      <c r="AA19" s="88">
        <f t="shared" si="1"/>
        <v>15.809</v>
      </c>
      <c r="AB19" s="46">
        <f>SUM(2742/AA19)</f>
        <v>173.44550572458726</v>
      </c>
      <c r="AC19" s="12"/>
    </row>
    <row r="20" spans="1:29" s="5" customFormat="1" ht="25.5" customHeight="1" thickBot="1">
      <c r="A20" s="12"/>
      <c r="B20" s="44">
        <v>4</v>
      </c>
      <c r="C20" s="79" t="s">
        <v>33</v>
      </c>
      <c r="D20" s="45" t="s">
        <v>43</v>
      </c>
      <c r="E20" s="97">
        <v>9</v>
      </c>
      <c r="F20" s="99">
        <v>16.238</v>
      </c>
      <c r="G20" s="97">
        <v>9.61</v>
      </c>
      <c r="H20" s="99">
        <v>16.734</v>
      </c>
      <c r="I20" s="97">
        <v>9.84</v>
      </c>
      <c r="J20" s="99">
        <v>15.995</v>
      </c>
      <c r="K20" s="97">
        <v>9.26</v>
      </c>
      <c r="L20" s="99">
        <v>17.005</v>
      </c>
      <c r="M20" s="97">
        <v>10.17</v>
      </c>
      <c r="N20" s="99">
        <v>15.955</v>
      </c>
      <c r="O20" s="97">
        <v>10.58</v>
      </c>
      <c r="P20" s="99">
        <v>16.749</v>
      </c>
      <c r="Q20" s="98">
        <f>SUM(G20,E20,I20,K20,M20,O20)</f>
        <v>58.46</v>
      </c>
      <c r="R20" s="98">
        <f>MIN(G20,E20,I20,K20,M20,O20)</f>
        <v>9</v>
      </c>
      <c r="S20" s="98">
        <f>MAX(I20,K20,M20,O20)</f>
        <v>10.58</v>
      </c>
      <c r="T20" s="98">
        <f>SUM(Q20-R20)</f>
        <v>49.46</v>
      </c>
      <c r="U20" s="77">
        <v>4</v>
      </c>
      <c r="V20" s="91">
        <f>MIN(H20,F20,J20,L20,N20,P20)</f>
        <v>15.955</v>
      </c>
      <c r="W20" s="84"/>
      <c r="X20" s="72">
        <v>9.82</v>
      </c>
      <c r="Y20" s="85">
        <v>16.586</v>
      </c>
      <c r="Z20" s="90">
        <f t="shared" si="0"/>
        <v>10.58</v>
      </c>
      <c r="AA20" s="88">
        <f t="shared" si="1"/>
        <v>15.955</v>
      </c>
      <c r="AB20" s="46">
        <f>SUM(2742/AA20)</f>
        <v>171.85835161391412</v>
      </c>
      <c r="AC20" s="12"/>
    </row>
    <row r="21" spans="1:29" s="2" customFormat="1" ht="25.5" customHeight="1">
      <c r="A21" s="12"/>
      <c r="B21" s="44">
        <v>5</v>
      </c>
      <c r="C21" s="79" t="s">
        <v>34</v>
      </c>
      <c r="D21" s="45" t="s">
        <v>43</v>
      </c>
      <c r="E21" s="97">
        <v>9.89</v>
      </c>
      <c r="F21" s="99">
        <v>15.86</v>
      </c>
      <c r="G21" s="97">
        <v>7.76</v>
      </c>
      <c r="H21" s="99">
        <v>22.495</v>
      </c>
      <c r="I21" s="97">
        <v>4.05</v>
      </c>
      <c r="J21" s="99">
        <v>18.139</v>
      </c>
      <c r="K21" s="97">
        <v>6.06</v>
      </c>
      <c r="L21" s="99">
        <v>25.363</v>
      </c>
      <c r="M21" s="97">
        <v>6.79</v>
      </c>
      <c r="N21" s="99">
        <v>21.31</v>
      </c>
      <c r="O21" s="97">
        <v>6.25</v>
      </c>
      <c r="P21" s="99">
        <v>18.92</v>
      </c>
      <c r="Q21" s="98">
        <f>SUM(G21,E21,I21,K21,M21,O21)</f>
        <v>40.8</v>
      </c>
      <c r="R21" s="98">
        <f>MIN(G21,E21,I21,K21,M21,O21)</f>
        <v>4.05</v>
      </c>
      <c r="S21" s="98">
        <f>MAX(I21,K21,M21,O21)</f>
        <v>6.79</v>
      </c>
      <c r="T21" s="98">
        <f>SUM(Q21-R21)</f>
        <v>36.75</v>
      </c>
      <c r="U21" s="77">
        <v>5</v>
      </c>
      <c r="V21" s="91">
        <f>MIN(H21,F21,J21,L21,N21,P21)</f>
        <v>15.86</v>
      </c>
      <c r="W21" s="83"/>
      <c r="X21" s="72">
        <v>8.68</v>
      </c>
      <c r="Y21" s="85">
        <v>18.591</v>
      </c>
      <c r="Z21" s="90">
        <f t="shared" si="0"/>
        <v>9.89</v>
      </c>
      <c r="AA21" s="88">
        <f t="shared" si="1"/>
        <v>15.86</v>
      </c>
      <c r="AB21" s="46">
        <f>SUM(2742/AA21)</f>
        <v>172.8877679697352</v>
      </c>
      <c r="AC21" s="12"/>
    </row>
    <row r="22" spans="1:29" s="2" customFormat="1" ht="6" customHeight="1">
      <c r="A22" s="12"/>
      <c r="B22" s="44"/>
      <c r="C22" s="79"/>
      <c r="D22" s="45"/>
      <c r="E22" s="97"/>
      <c r="F22" s="99"/>
      <c r="G22" s="97"/>
      <c r="H22" s="99"/>
      <c r="I22" s="97"/>
      <c r="J22" s="99"/>
      <c r="K22" s="97"/>
      <c r="L22" s="99"/>
      <c r="M22" s="97"/>
      <c r="N22" s="99"/>
      <c r="O22" s="97"/>
      <c r="P22" s="99"/>
      <c r="Q22" s="98"/>
      <c r="R22" s="98"/>
      <c r="S22" s="98"/>
      <c r="T22" s="98"/>
      <c r="U22" s="77"/>
      <c r="V22" s="91"/>
      <c r="W22" s="72"/>
      <c r="X22" s="72"/>
      <c r="Y22" s="85"/>
      <c r="Z22" s="90"/>
      <c r="AA22" s="88"/>
      <c r="AB22" s="46"/>
      <c r="AC22" s="12"/>
    </row>
    <row r="23" spans="1:29" s="2" customFormat="1" ht="25.5" customHeight="1">
      <c r="A23" s="12"/>
      <c r="B23" s="49">
        <v>1</v>
      </c>
      <c r="C23" s="79" t="s">
        <v>35</v>
      </c>
      <c r="D23" s="45" t="s">
        <v>42</v>
      </c>
      <c r="E23" s="97">
        <v>12.75</v>
      </c>
      <c r="F23" s="99">
        <v>13.112</v>
      </c>
      <c r="G23" s="102">
        <v>15.87</v>
      </c>
      <c r="H23" s="103">
        <v>10.4</v>
      </c>
      <c r="I23" s="102">
        <v>17.11</v>
      </c>
      <c r="J23" s="103">
        <v>9.707</v>
      </c>
      <c r="K23" s="102">
        <v>16.11</v>
      </c>
      <c r="L23" s="99">
        <v>10.68</v>
      </c>
      <c r="M23" s="102">
        <v>17.64</v>
      </c>
      <c r="N23" s="103">
        <v>9.464</v>
      </c>
      <c r="O23" s="97">
        <v>15.53</v>
      </c>
      <c r="P23" s="99">
        <v>10.276</v>
      </c>
      <c r="Q23" s="98">
        <f>SUM(G23,E23,I23,K23,M23,O23)</f>
        <v>95.00999999999999</v>
      </c>
      <c r="R23" s="98">
        <f>MIN(G23,E23,I23,K23,M23,O23)</f>
        <v>12.75</v>
      </c>
      <c r="S23" s="98">
        <f>MAX(I23,K23,M23,O23)</f>
        <v>17.64</v>
      </c>
      <c r="T23" s="98">
        <f>SUM(Q23-R23)</f>
        <v>82.25999999999999</v>
      </c>
      <c r="U23" s="77">
        <v>1</v>
      </c>
      <c r="V23" s="91">
        <f>MIN(H23,F23,J23,L23,N23,P23)</f>
        <v>9.464</v>
      </c>
      <c r="W23" s="80"/>
      <c r="X23" s="72">
        <v>16.94</v>
      </c>
      <c r="Y23" s="92" t="s">
        <v>16</v>
      </c>
      <c r="Z23" s="90">
        <f t="shared" si="0"/>
        <v>17.64</v>
      </c>
      <c r="AA23" s="95">
        <f t="shared" si="1"/>
        <v>9.464</v>
      </c>
      <c r="AB23" s="96">
        <f>SUM(2742/AA23)</f>
        <v>289.7295012679628</v>
      </c>
      <c r="AC23" s="12"/>
    </row>
    <row r="24" spans="1:29" s="2" customFormat="1" ht="25.5" customHeight="1">
      <c r="A24" s="12"/>
      <c r="B24" s="44">
        <v>2</v>
      </c>
      <c r="C24" s="79" t="s">
        <v>36</v>
      </c>
      <c r="D24" s="45" t="s">
        <v>42</v>
      </c>
      <c r="E24" s="102">
        <v>13.99</v>
      </c>
      <c r="F24" s="99">
        <v>11.835</v>
      </c>
      <c r="G24" s="97">
        <v>12</v>
      </c>
      <c r="H24" s="99">
        <v>10.527</v>
      </c>
      <c r="I24" s="97">
        <v>15.01</v>
      </c>
      <c r="J24" s="99">
        <v>10.508</v>
      </c>
      <c r="K24" s="97">
        <v>15.8</v>
      </c>
      <c r="L24" s="103">
        <v>10.447</v>
      </c>
      <c r="M24" s="97">
        <v>15.81</v>
      </c>
      <c r="N24" s="99">
        <v>10.16</v>
      </c>
      <c r="O24" s="97">
        <v>15.13</v>
      </c>
      <c r="P24" s="103">
        <v>10.09</v>
      </c>
      <c r="Q24" s="98">
        <f>SUM(G24,E24,I24,K24,M24,O24)</f>
        <v>87.74</v>
      </c>
      <c r="R24" s="98">
        <f>MIN(G24,E24,I24,K24,M24,O24)</f>
        <v>12</v>
      </c>
      <c r="S24" s="98">
        <f>MAX(I24,K24,M24,O24)</f>
        <v>15.81</v>
      </c>
      <c r="T24" s="98">
        <f>SUM(Q24-R24)</f>
        <v>75.74</v>
      </c>
      <c r="U24" s="77">
        <v>2</v>
      </c>
      <c r="V24" s="91">
        <f>MIN(H24,F24,J24,L24,N24,P24)</f>
        <v>10.09</v>
      </c>
      <c r="W24" s="81"/>
      <c r="X24" s="72">
        <v>16.29</v>
      </c>
      <c r="Y24" s="92" t="s">
        <v>16</v>
      </c>
      <c r="Z24" s="90">
        <f t="shared" si="0"/>
        <v>16.29</v>
      </c>
      <c r="AA24" s="88">
        <f t="shared" si="1"/>
        <v>10.09</v>
      </c>
      <c r="AB24" s="46">
        <f>SUM(2742/AA24)</f>
        <v>271.7542120911794</v>
      </c>
      <c r="AC24" s="12"/>
    </row>
    <row r="25" spans="1:29" s="2" customFormat="1" ht="25.5" customHeight="1">
      <c r="A25" s="12"/>
      <c r="B25" s="44">
        <v>3</v>
      </c>
      <c r="C25" s="79" t="s">
        <v>37</v>
      </c>
      <c r="D25" s="45" t="s">
        <v>42</v>
      </c>
      <c r="E25" s="97">
        <v>12.59</v>
      </c>
      <c r="F25" s="99">
        <v>12.373</v>
      </c>
      <c r="G25" s="97">
        <v>14.91</v>
      </c>
      <c r="H25" s="99">
        <v>11.114</v>
      </c>
      <c r="I25" s="97">
        <v>12.56</v>
      </c>
      <c r="J25" s="99">
        <v>10.838</v>
      </c>
      <c r="K25" s="97">
        <v>15.75</v>
      </c>
      <c r="L25" s="99">
        <v>11.107</v>
      </c>
      <c r="M25" s="97">
        <v>12.31</v>
      </c>
      <c r="N25" s="99">
        <v>11.423</v>
      </c>
      <c r="O25" s="97">
        <v>15.55</v>
      </c>
      <c r="P25" s="99">
        <v>10.82</v>
      </c>
      <c r="Q25" s="98">
        <f>SUM(G25,E25,I25,K25,M25,O25)</f>
        <v>83.67</v>
      </c>
      <c r="R25" s="98">
        <f>MIN(G25,E25,I25,K25,M25,O25)</f>
        <v>12.31</v>
      </c>
      <c r="S25" s="98">
        <f>MAX(I25,K25,M25,O25)</f>
        <v>15.75</v>
      </c>
      <c r="T25" s="98">
        <f>SUM(Q25-R25)</f>
        <v>71.36</v>
      </c>
      <c r="U25" s="77">
        <v>3</v>
      </c>
      <c r="V25" s="91">
        <f>MIN(H25,F25,J25,L25,N25,P25)</f>
        <v>10.82</v>
      </c>
      <c r="W25" s="83"/>
      <c r="X25" s="72">
        <v>15.81</v>
      </c>
      <c r="Y25" s="92" t="s">
        <v>16</v>
      </c>
      <c r="Z25" s="90">
        <f t="shared" si="0"/>
        <v>15.81</v>
      </c>
      <c r="AA25" s="88">
        <f t="shared" si="1"/>
        <v>10.82</v>
      </c>
      <c r="AB25" s="46">
        <f>SUM(2742/AA25)</f>
        <v>253.41959334565618</v>
      </c>
      <c r="AC25" s="12"/>
    </row>
    <row r="26" spans="1:29" ht="25.5" customHeight="1">
      <c r="A26" s="12"/>
      <c r="B26" s="44">
        <v>4</v>
      </c>
      <c r="C26" s="79" t="s">
        <v>38</v>
      </c>
      <c r="D26" s="45" t="s">
        <v>42</v>
      </c>
      <c r="E26" s="97">
        <v>10.94</v>
      </c>
      <c r="F26" s="99">
        <v>13.013</v>
      </c>
      <c r="G26" s="97">
        <v>13.56</v>
      </c>
      <c r="H26" s="99">
        <v>11.09</v>
      </c>
      <c r="I26" s="97">
        <v>12.85</v>
      </c>
      <c r="J26" s="99">
        <v>12.836</v>
      </c>
      <c r="K26" s="97">
        <v>13.56</v>
      </c>
      <c r="L26" s="99">
        <v>11.767</v>
      </c>
      <c r="M26" s="97">
        <v>13.18</v>
      </c>
      <c r="N26" s="99">
        <v>12.308</v>
      </c>
      <c r="O26" s="97">
        <v>12.94</v>
      </c>
      <c r="P26" s="99">
        <v>12.775</v>
      </c>
      <c r="Q26" s="98">
        <f>SUM(G26,E26,I26,K26,M26,O26)</f>
        <v>77.03</v>
      </c>
      <c r="R26" s="98">
        <f>MIN(G26,E26,I26,K26,M26,O26)</f>
        <v>10.94</v>
      </c>
      <c r="S26" s="98">
        <f>MAX(I26,K26,M26,O26)</f>
        <v>13.56</v>
      </c>
      <c r="T26" s="98">
        <f>SUM(Q26-R26)</f>
        <v>66.09</v>
      </c>
      <c r="U26" s="77">
        <v>4</v>
      </c>
      <c r="V26" s="91">
        <f>MIN(H26,F26,J26,L26,N26,P26)</f>
        <v>11.09</v>
      </c>
      <c r="W26" s="84"/>
      <c r="X26" s="72">
        <v>13.24</v>
      </c>
      <c r="Y26" s="92" t="s">
        <v>16</v>
      </c>
      <c r="Z26" s="90">
        <f t="shared" si="0"/>
        <v>13.56</v>
      </c>
      <c r="AA26" s="88">
        <f t="shared" si="1"/>
        <v>11.09</v>
      </c>
      <c r="AB26" s="46">
        <f>SUM(2742/AA26)</f>
        <v>247.2497745716862</v>
      </c>
      <c r="AC26" s="18"/>
    </row>
    <row r="27" spans="1:44" s="5" customFormat="1" ht="25.5" customHeight="1" thickBot="1">
      <c r="A27" s="12"/>
      <c r="B27" s="44">
        <v>5</v>
      </c>
      <c r="C27" s="79" t="s">
        <v>39</v>
      </c>
      <c r="D27" s="45" t="s">
        <v>42</v>
      </c>
      <c r="E27" s="97">
        <v>13.84</v>
      </c>
      <c r="F27" s="103">
        <v>11.355</v>
      </c>
      <c r="G27" s="97">
        <v>14.64</v>
      </c>
      <c r="H27" s="99" t="s">
        <v>16</v>
      </c>
      <c r="I27" s="97">
        <v>15.49</v>
      </c>
      <c r="J27" s="99">
        <v>10.666</v>
      </c>
      <c r="K27" s="97">
        <v>12.63</v>
      </c>
      <c r="L27" s="99">
        <v>11.055</v>
      </c>
      <c r="M27" s="97">
        <v>15.03</v>
      </c>
      <c r="N27" s="99">
        <v>11.491</v>
      </c>
      <c r="O27" s="102">
        <v>15.79</v>
      </c>
      <c r="P27" s="99">
        <v>10.488</v>
      </c>
      <c r="Q27" s="98">
        <f>SUM(G27,E27,I27,K27,M27,O27)</f>
        <v>87.41999999999999</v>
      </c>
      <c r="R27" s="98">
        <f>MIN(G27,E27,I27,K27,M27,O27)</f>
        <v>12.63</v>
      </c>
      <c r="S27" s="98">
        <f>MAX(I27,K27,M27,O27)</f>
        <v>15.79</v>
      </c>
      <c r="T27" s="98">
        <f>SUM(Q27-R27)</f>
        <v>74.78999999999999</v>
      </c>
      <c r="U27" s="77">
        <v>3</v>
      </c>
      <c r="V27" s="91">
        <f>MIN(H27,F27,J27,L27,N27,P27)</f>
        <v>10.488</v>
      </c>
      <c r="W27" s="72" t="s">
        <v>44</v>
      </c>
      <c r="X27" s="72">
        <v>6.24</v>
      </c>
      <c r="Y27" s="92" t="s">
        <v>16</v>
      </c>
      <c r="Z27" s="90">
        <f t="shared" si="0"/>
        <v>15.79</v>
      </c>
      <c r="AA27" s="88">
        <f t="shared" si="1"/>
        <v>10.488</v>
      </c>
      <c r="AB27" s="46">
        <f>SUM(2742/AA27)</f>
        <v>261.441647597254</v>
      </c>
      <c r="AC27" s="1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5.25" customHeight="1" thickBot="1">
      <c r="A28" s="12"/>
      <c r="B28" s="53"/>
      <c r="C28" s="50"/>
      <c r="D28" s="51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5"/>
      <c r="S28" s="75"/>
      <c r="T28" s="75"/>
      <c r="U28" s="75"/>
      <c r="V28" s="75"/>
      <c r="W28" s="76"/>
      <c r="X28" s="76"/>
      <c r="Y28" s="76"/>
      <c r="Z28" s="89"/>
      <c r="AA28" s="89"/>
      <c r="AB28" s="5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5" customFormat="1" ht="25.5" customHeight="1" thickBot="1" thickTop="1">
      <c r="A29" s="12"/>
      <c r="B29" s="20"/>
      <c r="C29" s="29"/>
      <c r="D29" s="28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3" customFormat="1" ht="25.5" customHeight="1">
      <c r="A30" s="12"/>
      <c r="B30" s="20"/>
      <c r="C30" s="29"/>
      <c r="D30" s="28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4.25" customHeight="1">
      <c r="A31" s="12"/>
      <c r="B31" s="20"/>
      <c r="C31" s="21"/>
      <c r="D31" s="22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4.25" customHeight="1">
      <c r="A32" s="12"/>
      <c r="B32" s="27"/>
      <c r="C32" s="21"/>
      <c r="D32" s="28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5" customFormat="1" ht="14.25" customHeight="1" thickBot="1">
      <c r="A33" s="12"/>
      <c r="B33" s="20"/>
      <c r="C33" s="21"/>
      <c r="D33" s="28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3" customFormat="1" ht="14.25" customHeight="1">
      <c r="A34" s="12"/>
      <c r="B34" s="20"/>
      <c r="C34" s="21"/>
      <c r="D34" s="28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4.25" customHeight="1">
      <c r="A35" s="12"/>
      <c r="B35" s="20"/>
      <c r="C35" s="21"/>
      <c r="D35" s="22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64.5" customHeight="1">
      <c r="A36" s="12"/>
      <c r="B36" s="20"/>
      <c r="C36" s="21"/>
      <c r="D36" s="28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" customFormat="1" ht="14.25" customHeight="1">
      <c r="A37" s="12"/>
      <c r="B37" s="20"/>
      <c r="C37" s="21"/>
      <c r="D37" s="28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5" customFormat="1" ht="60" customHeight="1" thickBot="1">
      <c r="A38" s="12"/>
      <c r="B38" s="20"/>
      <c r="C38" s="21"/>
      <c r="D38" s="28"/>
      <c r="E38" s="23"/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2:28" s="12" customFormat="1" ht="14.25" customHeight="1">
      <c r="B39" s="20"/>
      <c r="C39" s="21"/>
      <c r="D39" s="22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</row>
    <row r="40" spans="1:28" ht="14.25" customHeight="1">
      <c r="A40" s="19"/>
      <c r="B40" s="20"/>
      <c r="C40" s="21"/>
      <c r="D40" s="28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4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</row>
    <row r="41" spans="1:28" ht="14.25" customHeight="1">
      <c r="A41" s="19"/>
      <c r="B41" s="20"/>
      <c r="C41" s="21"/>
      <c r="D41" s="28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4"/>
      <c r="P41" s="24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</row>
    <row r="42" spans="1:28" s="2" customFormat="1" ht="14.25" customHeight="1">
      <c r="A42" s="12"/>
      <c r="B42" s="20"/>
      <c r="C42" s="21"/>
      <c r="D42" s="28"/>
      <c r="E42" s="23"/>
      <c r="F42" s="23"/>
      <c r="G42" s="23"/>
      <c r="H42" s="23"/>
      <c r="I42" s="24"/>
      <c r="J42" s="24"/>
      <c r="K42" s="24"/>
      <c r="L42" s="24"/>
      <c r="M42" s="24"/>
      <c r="N42" s="24"/>
      <c r="O42" s="24"/>
      <c r="P42" s="24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</row>
    <row r="43" spans="1:28" s="2" customFormat="1" ht="14.25" customHeight="1">
      <c r="A43" s="12"/>
      <c r="B43" s="20"/>
      <c r="C43" s="21"/>
      <c r="D43" s="22"/>
      <c r="E43" s="23"/>
      <c r="F43" s="23"/>
      <c r="G43" s="23"/>
      <c r="H43" s="23"/>
      <c r="I43" s="24"/>
      <c r="J43" s="24"/>
      <c r="K43" s="24"/>
      <c r="L43" s="24"/>
      <c r="M43" s="24"/>
      <c r="N43" s="24"/>
      <c r="O43" s="24"/>
      <c r="P43" s="24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</row>
    <row r="44" spans="1:28" ht="14.25" customHeight="1">
      <c r="A44" s="12"/>
      <c r="B44" s="20"/>
      <c r="C44" s="21"/>
      <c r="D44" s="28"/>
      <c r="E44" s="23"/>
      <c r="F44" s="23"/>
      <c r="G44" s="23"/>
      <c r="H44" s="23"/>
      <c r="I44" s="24"/>
      <c r="J44" s="24"/>
      <c r="K44" s="24"/>
      <c r="L44" s="24"/>
      <c r="M44" s="24"/>
      <c r="N44" s="24"/>
      <c r="O44" s="24"/>
      <c r="P44" s="24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</row>
    <row r="45" spans="1:28" ht="14.25" customHeight="1">
      <c r="A45" s="12"/>
      <c r="B45" s="20"/>
      <c r="C45" s="21"/>
      <c r="D45" s="28"/>
      <c r="E45" s="23"/>
      <c r="F45" s="23"/>
      <c r="G45" s="23"/>
      <c r="H45" s="23"/>
      <c r="I45" s="24"/>
      <c r="J45" s="24"/>
      <c r="K45" s="24"/>
      <c r="L45" s="24"/>
      <c r="M45" s="24"/>
      <c r="N45" s="24"/>
      <c r="O45" s="24"/>
      <c r="P45" s="24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</row>
    <row r="46" spans="1:28" ht="14.25" customHeight="1">
      <c r="A46" s="12"/>
      <c r="B46" s="20"/>
      <c r="C46" s="21"/>
      <c r="D46" s="28"/>
      <c r="E46" s="23"/>
      <c r="F46" s="23"/>
      <c r="G46" s="23"/>
      <c r="H46" s="23"/>
      <c r="I46" s="24"/>
      <c r="J46" s="24"/>
      <c r="K46" s="24"/>
      <c r="L46" s="24"/>
      <c r="M46" s="24"/>
      <c r="N46" s="24"/>
      <c r="O46" s="24"/>
      <c r="P46" s="24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6"/>
    </row>
    <row r="47" spans="1:28" ht="12.75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="1" customFormat="1" ht="12.75"/>
    <row r="49" s="1" customFormat="1" ht="12.75" hidden="1"/>
    <row r="50" s="1" customFormat="1" ht="12.75"/>
    <row r="51" s="1" customFormat="1" ht="12.75"/>
    <row r="52" s="1" customFormat="1" ht="57" customHeight="1"/>
    <row r="53" spans="2:27" s="1" customFormat="1" ht="48" customHeight="1">
      <c r="B53" s="6"/>
      <c r="C53" s="7"/>
      <c r="D53" s="10"/>
      <c r="E53" s="9"/>
      <c r="F53" s="9"/>
      <c r="G53" s="9"/>
      <c r="H53" s="9"/>
      <c r="I53" s="7"/>
      <c r="J53" s="8"/>
      <c r="K53" s="7"/>
      <c r="L53" s="8"/>
      <c r="M53" s="7"/>
      <c r="N53" s="8"/>
      <c r="O53" s="7"/>
      <c r="P53" s="8"/>
      <c r="Q53" s="9"/>
      <c r="R53" s="9"/>
      <c r="S53" s="9"/>
      <c r="T53" s="9"/>
      <c r="U53" s="9"/>
      <c r="V53" s="6"/>
      <c r="W53" s="16"/>
      <c r="X53" s="16"/>
      <c r="Y53" s="16"/>
      <c r="Z53" s="16"/>
      <c r="AA53" s="16"/>
    </row>
    <row r="54" spans="2:27" s="1" customFormat="1" ht="12.75">
      <c r="B54" s="6"/>
      <c r="C54" s="7"/>
      <c r="D54" s="10"/>
      <c r="E54" s="9"/>
      <c r="F54" s="9"/>
      <c r="G54" s="9"/>
      <c r="H54" s="9"/>
      <c r="I54" s="7"/>
      <c r="J54" s="8"/>
      <c r="K54" s="7"/>
      <c r="L54" s="8"/>
      <c r="M54" s="7"/>
      <c r="N54" s="8"/>
      <c r="O54" s="7"/>
      <c r="P54" s="8"/>
      <c r="Q54" s="9"/>
      <c r="R54" s="9"/>
      <c r="S54" s="9"/>
      <c r="T54" s="9"/>
      <c r="U54" s="9"/>
      <c r="V54" s="6"/>
      <c r="W54" s="16"/>
      <c r="X54" s="16"/>
      <c r="Y54" s="16"/>
      <c r="Z54" s="16"/>
      <c r="AA54" s="16"/>
    </row>
    <row r="55" spans="2:27" s="1" customFormat="1" ht="12.75">
      <c r="B55" s="6"/>
      <c r="C55" s="7"/>
      <c r="D55" s="10"/>
      <c r="E55" s="9"/>
      <c r="F55" s="9"/>
      <c r="G55" s="9"/>
      <c r="H55" s="9"/>
      <c r="I55" s="7"/>
      <c r="J55" s="8"/>
      <c r="K55" s="7"/>
      <c r="L55" s="8"/>
      <c r="M55" s="7"/>
      <c r="N55" s="8"/>
      <c r="O55" s="7"/>
      <c r="P55" s="8"/>
      <c r="Q55" s="9"/>
      <c r="R55" s="9"/>
      <c r="S55" s="9"/>
      <c r="T55" s="9"/>
      <c r="U55" s="9"/>
      <c r="V55" s="6"/>
      <c r="W55" s="16"/>
      <c r="X55" s="16"/>
      <c r="Y55" s="16"/>
      <c r="Z55" s="16"/>
      <c r="AA55" s="16"/>
    </row>
    <row r="56" spans="2:27" s="1" customFormat="1" ht="12.75">
      <c r="B56" s="6"/>
      <c r="C56" s="7"/>
      <c r="D56" s="10"/>
      <c r="E56" s="9"/>
      <c r="F56" s="9"/>
      <c r="G56" s="9"/>
      <c r="H56" s="9"/>
      <c r="I56" s="7"/>
      <c r="J56" s="8"/>
      <c r="K56" s="7"/>
      <c r="L56" s="8"/>
      <c r="M56" s="7"/>
      <c r="N56" s="8"/>
      <c r="O56" s="7"/>
      <c r="P56" s="8"/>
      <c r="Q56" s="9"/>
      <c r="R56" s="9"/>
      <c r="S56" s="9"/>
      <c r="T56" s="9"/>
      <c r="U56" s="9"/>
      <c r="V56" s="6"/>
      <c r="W56" s="16"/>
      <c r="X56" s="16"/>
      <c r="Y56" s="16"/>
      <c r="Z56" s="16"/>
      <c r="AA56" s="16"/>
    </row>
    <row r="57" spans="2:27" s="1" customFormat="1" ht="12.75">
      <c r="B57" s="6"/>
      <c r="C57" s="7"/>
      <c r="D57" s="10"/>
      <c r="E57" s="9"/>
      <c r="F57" s="9"/>
      <c r="G57" s="9"/>
      <c r="H57" s="9"/>
      <c r="I57" s="7"/>
      <c r="J57" s="8"/>
      <c r="K57" s="7"/>
      <c r="L57" s="8"/>
      <c r="M57" s="7"/>
      <c r="N57" s="8"/>
      <c r="O57" s="7"/>
      <c r="P57" s="8"/>
      <c r="Q57" s="9"/>
      <c r="R57" s="9"/>
      <c r="S57" s="9"/>
      <c r="T57" s="9"/>
      <c r="U57" s="9"/>
      <c r="V57" s="6"/>
      <c r="W57" s="16"/>
      <c r="X57" s="16"/>
      <c r="Y57" s="16"/>
      <c r="Z57" s="16"/>
      <c r="AA57" s="16"/>
    </row>
    <row r="58" spans="2:27" s="1" customFormat="1" ht="12.75">
      <c r="B58" s="6"/>
      <c r="C58" s="7"/>
      <c r="D58" s="10"/>
      <c r="E58" s="9"/>
      <c r="F58" s="9"/>
      <c r="G58" s="9"/>
      <c r="H58" s="9"/>
      <c r="I58" s="7"/>
      <c r="J58" s="8"/>
      <c r="K58" s="7"/>
      <c r="L58" s="8"/>
      <c r="M58" s="7"/>
      <c r="N58" s="8"/>
      <c r="O58" s="7"/>
      <c r="P58" s="8"/>
      <c r="Q58" s="9"/>
      <c r="R58" s="9"/>
      <c r="S58" s="9"/>
      <c r="T58" s="9"/>
      <c r="U58" s="9"/>
      <c r="V58" s="6"/>
      <c r="W58" s="16"/>
      <c r="X58" s="16"/>
      <c r="Y58" s="16"/>
      <c r="Z58" s="16"/>
      <c r="AA58" s="16"/>
    </row>
    <row r="59" spans="2:27" s="1" customFormat="1" ht="12.75">
      <c r="B59" s="6"/>
      <c r="C59" s="7"/>
      <c r="D59" s="10"/>
      <c r="E59" s="9"/>
      <c r="F59" s="9"/>
      <c r="G59" s="9"/>
      <c r="H59" s="9"/>
      <c r="I59" s="7"/>
      <c r="J59" s="8"/>
      <c r="K59" s="7"/>
      <c r="L59" s="8"/>
      <c r="M59" s="7"/>
      <c r="N59" s="8"/>
      <c r="O59" s="7"/>
      <c r="P59" s="8"/>
      <c r="Q59" s="9"/>
      <c r="R59" s="9"/>
      <c r="S59" s="9"/>
      <c r="T59" s="9"/>
      <c r="U59" s="9"/>
      <c r="V59" s="6"/>
      <c r="W59" s="16"/>
      <c r="X59" s="16"/>
      <c r="Y59" s="16"/>
      <c r="Z59" s="16"/>
      <c r="AA59" s="16"/>
    </row>
    <row r="60" spans="2:28" s="1" customFormat="1" ht="12.75">
      <c r="B60" s="6"/>
      <c r="C60" s="7"/>
      <c r="D60" s="10"/>
      <c r="E60" s="9"/>
      <c r="F60" s="9"/>
      <c r="G60" s="9"/>
      <c r="H60" s="9"/>
      <c r="I60" s="7"/>
      <c r="J60" s="8"/>
      <c r="K60" s="7"/>
      <c r="L60" s="8"/>
      <c r="M60" s="7"/>
      <c r="N60" s="8"/>
      <c r="O60" s="7"/>
      <c r="P60" s="8"/>
      <c r="Q60" s="9"/>
      <c r="R60" s="9"/>
      <c r="S60" s="9"/>
      <c r="T60" s="9"/>
      <c r="U60" s="9"/>
      <c r="V60" s="6"/>
      <c r="W60" s="9"/>
      <c r="X60" s="9"/>
      <c r="Y60" s="9"/>
      <c r="Z60" s="9"/>
      <c r="AA60" s="9"/>
      <c r="AB60" s="30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2012-05-01T13:13:33Z</dcterms:modified>
  <cp:category/>
  <cp:version/>
  <cp:contentType/>
  <cp:contentStatus/>
</cp:coreProperties>
</file>