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<sst xmlns="http://schemas.openxmlformats.org/spreadsheetml/2006/main" count="693" uniqueCount="122">
  <si>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</si>
  <si>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</si>
  <si>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</si>
  <si>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</si>
  <si>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</si>
  <si>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</si>
  <si>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</si>
  <si>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</si>
  <si>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</si>
  <si>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</si>
  <si>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</si>
  <si>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</si>
  <si>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</si>
  <si>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</si>
  <si>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</si>
  <si>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</si>
  <si>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</si>
  <si>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</si>
  <si>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</si>
  <si>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</si>
  <si>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</si>
  <si>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</si>
  <si>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</si>
  <si>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</si>
  <si>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</si>
  <si>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</si>
  <si>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</si>
  <si>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</si>
  <si>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</si>
  <si>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</si>
  <si>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</si>
  <si>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</si>
  <si>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</si>
  <si>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</si>
  <si>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</si>
  <si>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</si>
  <si>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</si>
  <si>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</si>
  <si>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</si>
  <si>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</si>
  <si>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</si>
  <si>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</si>
  <si>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</si>
  <si>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</si>
  <si>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</si>
  <si>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</si>
  <si>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</si>
  <si>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</si>
  <si>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</si>
  <si>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</si>
  <si>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</si>
  <si>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</si>
  <si>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</si>
  <si>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</si>
  <si>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</si>
  <si>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</si>
  <si>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</si>
  <si>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</si>
  <si>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</si>
  <si>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clive</t>
  </si>
  <si>
    <t>marc</t>
  </si>
  <si>
    <t>paul w</t>
  </si>
  <si>
    <t>rob</t>
  </si>
  <si>
    <t>andy w</t>
  </si>
  <si>
    <t>dave h</t>
  </si>
  <si>
    <t>deane</t>
  </si>
  <si>
    <t>matty</t>
  </si>
  <si>
    <t>martin</t>
  </si>
  <si>
    <t>dave r</t>
  </si>
  <si>
    <t>jim</t>
  </si>
  <si>
    <t>dave o</t>
  </si>
  <si>
    <t>lee h</t>
  </si>
  <si>
    <t>craig</t>
  </si>
  <si>
    <t>al</t>
  </si>
  <si>
    <t>andy p</t>
  </si>
  <si>
    <t>john f</t>
  </si>
  <si>
    <t>roy</t>
  </si>
  <si>
    <t>john c</t>
  </si>
  <si>
    <t>paul r</t>
  </si>
  <si>
    <t>lee t</t>
  </si>
  <si>
    <t>paul h</t>
  </si>
  <si>
    <t>mike</t>
  </si>
  <si>
    <t>john p</t>
  </si>
  <si>
    <t>ken</t>
  </si>
  <si>
    <t>Spare</t>
  </si>
  <si>
    <t>GRID</t>
  </si>
  <si>
    <t>Q</t>
  </si>
  <si>
    <t>A</t>
  </si>
  <si>
    <t>B</t>
  </si>
  <si>
    <t>C</t>
  </si>
  <si>
    <t>D</t>
  </si>
  <si>
    <t>E</t>
  </si>
  <si>
    <t>F</t>
  </si>
  <si>
    <t>G</t>
  </si>
  <si>
    <t>H</t>
  </si>
  <si>
    <t>Track Length = 97'</t>
  </si>
  <si>
    <t>Dave Hannington</t>
  </si>
  <si>
    <t>Martin Hill</t>
  </si>
  <si>
    <t>Andy Whorton</t>
  </si>
  <si>
    <t>Clive Harland</t>
  </si>
  <si>
    <t>Paul Rose</t>
  </si>
  <si>
    <t>Andy Player</t>
  </si>
  <si>
    <t>marc Townsend</t>
  </si>
  <si>
    <t>Rob Lees</t>
  </si>
  <si>
    <t>Jim Easton</t>
  </si>
  <si>
    <t>Deane Walpole</t>
  </si>
  <si>
    <t>Craig Homewood</t>
  </si>
  <si>
    <t>Mike Dadson</t>
  </si>
  <si>
    <t>John Ferrigno</t>
  </si>
  <si>
    <t>Ken Mason</t>
  </si>
  <si>
    <t>Lee Taylor</t>
  </si>
  <si>
    <t>Al Wood</t>
  </si>
  <si>
    <t>Roy Masters</t>
  </si>
  <si>
    <t>John Parr</t>
  </si>
  <si>
    <t>Dave Rouse</t>
  </si>
  <si>
    <t>John Chell</t>
  </si>
  <si>
    <t>Matty Hill</t>
  </si>
  <si>
    <t>Paul Whorton</t>
  </si>
  <si>
    <t>Paul Homewood</t>
  </si>
  <si>
    <t>Dave Ogden</t>
  </si>
  <si>
    <t>Lee Henderson</t>
  </si>
  <si>
    <t>no time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</si>
</sst>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7">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sz val="11"/>
      <color indexed="8"/>
      <name val="Arial Unicode MS"/>
      <family val="2"/>
    </font>
    <font>
      <b/>
      <sz val="11"/>
      <color indexed="10"/>
      <name val="Arial Unicode MS"/>
      <family val="2"/>
    </font>
    <font>
      <sz val="11"/>
      <name val="Arial Unicode MS"/>
      <family val="2"/>
    </font>
    <font>
      <b/>
      <sz val="11"/>
      <color indexed="61"/>
      <name val="Arial Unicode MS"/>
      <family val="2"/>
    </font>
    <font>
      <b/>
      <sz val="11"/>
      <name val="Arial Unicode MS"/>
      <family val="2"/>
    </font>
    <font>
      <b/>
      <sz val="11"/>
      <color indexed="8"/>
      <name val="Arial Unicode MS"/>
      <family val="2"/>
    </font>
    <font>
      <b/>
      <sz val="11"/>
      <color indexed="9"/>
      <name val="Arial Unicode MS"/>
      <family val="2"/>
    </font>
    <font>
      <b/>
      <sz val="7.5"/>
      <name val="Arial Narrow"/>
      <family val="2"/>
    </font>
    <font>
      <sz val="10"/>
      <name val="Arial Narrow"/>
      <family val="2"/>
    </font>
    <font>
      <sz val="9"/>
      <name val="Arial Narrow"/>
      <family val="2"/>
    </font>
    <font>
      <b/>
      <sz val="10"/>
      <name val="Arial Narrow"/>
      <family val="2"/>
    </font>
    <font>
      <sz val="7.5"/>
      <name val="Arial Narrow"/>
      <family val="2"/>
    </font>
    <font>
      <sz val="7"/>
      <name val="Arial Narrow"/>
      <family val="2"/>
    </font>
    <font>
      <sz val="7"/>
      <color indexed="9"/>
      <name val="Arial Narrow"/>
      <family val="2"/>
    </font>
    <font>
      <sz val="9"/>
      <color indexed="8"/>
      <name val="Arial Unicode MS"/>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12"/>
        <bgColor indexed="64"/>
      </patternFill>
    </fill>
    <fill>
      <patternFill patternType="solid">
        <fgColor indexed="17"/>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6"/>
      </left>
      <right style="thin">
        <color indexed="21"/>
      </right>
      <top style="double">
        <color indexed="16"/>
      </top>
      <bottom style="thin">
        <color indexed="21"/>
      </bottom>
    </border>
    <border>
      <left style="thin">
        <color indexed="21"/>
      </left>
      <right style="thin">
        <color indexed="21"/>
      </right>
      <top style="double">
        <color indexed="16"/>
      </top>
      <bottom style="thin">
        <color indexed="21"/>
      </bottom>
    </border>
    <border>
      <left style="thin">
        <color indexed="21"/>
      </left>
      <right style="double">
        <color indexed="16"/>
      </right>
      <top style="double">
        <color indexed="16"/>
      </top>
      <bottom style="thin">
        <color indexed="21"/>
      </bottom>
    </border>
    <border>
      <left style="double">
        <color indexed="16"/>
      </left>
      <right style="thin">
        <color indexed="21"/>
      </right>
      <top style="thin">
        <color indexed="21"/>
      </top>
      <bottom style="thin">
        <color indexed="21"/>
      </bottom>
    </border>
    <border>
      <left style="thin">
        <color indexed="21"/>
      </left>
      <right style="thin">
        <color indexed="21"/>
      </right>
      <top style="thin">
        <color indexed="21"/>
      </top>
      <bottom style="thin">
        <color indexed="21"/>
      </bottom>
    </border>
    <border>
      <left style="thin">
        <color indexed="21"/>
      </left>
      <right style="double">
        <color indexed="16"/>
      </right>
      <top style="thin">
        <color indexed="21"/>
      </top>
      <bottom style="thin">
        <color indexed="21"/>
      </bottom>
    </border>
    <border>
      <left style="double">
        <color indexed="16"/>
      </left>
      <right style="thin">
        <color indexed="21"/>
      </right>
      <top style="thin">
        <color indexed="21"/>
      </top>
      <bottom style="double">
        <color indexed="16"/>
      </bottom>
    </border>
    <border>
      <left style="thin">
        <color indexed="21"/>
      </left>
      <right style="thin">
        <color indexed="21"/>
      </right>
      <top style="thin">
        <color indexed="21"/>
      </top>
      <bottom style="double">
        <color indexed="16"/>
      </bottom>
    </border>
    <border>
      <left style="thin">
        <color indexed="21"/>
      </left>
      <right style="double">
        <color indexed="16"/>
      </right>
      <top style="thin">
        <color indexed="21"/>
      </top>
      <bottom style="double">
        <color indexed="16"/>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9" fillId="5" borderId="22" xfId="0" applyFont="1" applyFill="1" applyBorder="1" applyAlignment="1" applyProtection="1">
      <alignment/>
      <protection/>
    </xf>
    <xf numFmtId="0" fontId="30" fillId="5" borderId="23" xfId="0" applyFont="1" applyFill="1" applyBorder="1" applyAlignment="1" applyProtection="1">
      <alignment horizontal="center"/>
      <protection/>
    </xf>
    <xf numFmtId="0" fontId="31" fillId="5" borderId="23" xfId="0" applyFont="1" applyFill="1" applyBorder="1" applyAlignment="1" applyProtection="1">
      <alignment horizontal="center"/>
      <protection/>
    </xf>
    <xf numFmtId="0" fontId="32" fillId="7" borderId="23" xfId="0" applyFont="1" applyFill="1" applyBorder="1" applyAlignment="1" applyProtection="1">
      <alignment horizontal="center"/>
      <protection/>
    </xf>
    <xf numFmtId="0" fontId="32" fillId="8" borderId="23" xfId="0" applyFont="1" applyFill="1" applyBorder="1" applyAlignment="1" applyProtection="1">
      <alignment horizontal="center"/>
      <protection/>
    </xf>
    <xf numFmtId="0" fontId="32" fillId="4" borderId="23" xfId="0" applyFont="1" applyFill="1" applyBorder="1" applyAlignment="1" applyProtection="1">
      <alignment horizontal="center"/>
      <protection/>
    </xf>
    <xf numFmtId="0" fontId="32" fillId="10" borderId="23" xfId="0" applyFont="1" applyFill="1" applyBorder="1" applyAlignment="1" applyProtection="1">
      <alignment horizontal="center"/>
      <protection/>
    </xf>
    <xf numFmtId="0" fontId="33" fillId="5" borderId="23" xfId="0" applyFont="1" applyFill="1" applyBorder="1" applyAlignment="1" applyProtection="1">
      <alignment horizontal="center"/>
      <protection/>
    </xf>
    <xf numFmtId="0" fontId="33" fillId="0" borderId="23" xfId="0" applyFont="1" applyFill="1" applyBorder="1" applyAlignment="1" applyProtection="1">
      <alignment horizontal="center"/>
      <protection/>
    </xf>
    <xf numFmtId="0" fontId="34" fillId="5" borderId="23" xfId="0" applyFont="1" applyFill="1" applyBorder="1" applyAlignment="1" applyProtection="1">
      <alignment horizontal="center"/>
      <protection/>
    </xf>
    <xf numFmtId="0" fontId="35" fillId="5" borderId="24" xfId="0" applyFont="1" applyFill="1" applyBorder="1" applyAlignment="1" applyProtection="1">
      <alignment horizontal="center"/>
      <protection/>
    </xf>
    <xf numFmtId="0" fontId="22" fillId="5" borderId="25" xfId="0" applyFont="1" applyFill="1" applyBorder="1" applyAlignment="1" applyProtection="1">
      <alignment horizontal="left"/>
      <protection/>
    </xf>
    <xf numFmtId="0" fontId="24" fillId="5" borderId="26" xfId="0" applyFont="1" applyFill="1" applyBorder="1" applyAlignment="1" applyProtection="1">
      <alignment horizontal="center"/>
      <protection/>
    </xf>
    <xf numFmtId="0" fontId="22" fillId="5" borderId="26" xfId="0" applyFont="1" applyFill="1" applyBorder="1" applyAlignment="1" applyProtection="1">
      <alignment horizontal="center"/>
      <protection/>
    </xf>
    <xf numFmtId="0" fontId="26" fillId="7" borderId="26" xfId="0" applyFont="1" applyFill="1" applyBorder="1" applyAlignment="1" applyProtection="1">
      <alignment horizontal="center"/>
      <protection/>
    </xf>
    <xf numFmtId="0" fontId="27" fillId="8" borderId="26" xfId="0" applyFont="1" applyFill="1" applyBorder="1" applyAlignment="1" applyProtection="1">
      <alignment horizontal="center"/>
      <protection/>
    </xf>
    <xf numFmtId="0" fontId="28" fillId="4" borderId="26" xfId="0" applyFont="1" applyFill="1" applyBorder="1" applyAlignment="1" applyProtection="1">
      <alignment horizontal="center"/>
      <protection/>
    </xf>
    <xf numFmtId="0" fontId="28" fillId="10" borderId="26" xfId="0" applyFont="1" applyFill="1" applyBorder="1" applyAlignment="1" applyProtection="1">
      <alignment horizontal="center"/>
      <protection/>
    </xf>
    <xf numFmtId="0" fontId="22" fillId="5" borderId="26" xfId="0" applyFont="1" applyFill="1" applyBorder="1" applyAlignment="1" applyProtection="1">
      <alignment horizontal="center" wrapText="1"/>
      <protection/>
    </xf>
    <xf numFmtId="0" fontId="24" fillId="5" borderId="25" xfId="0" applyFont="1" applyFill="1" applyBorder="1" applyAlignment="1" applyProtection="1">
      <alignment horizontal="center"/>
      <protection/>
    </xf>
    <xf numFmtId="0" fontId="24" fillId="0" borderId="26" xfId="0" applyFont="1" applyBorder="1" applyAlignment="1">
      <alignment/>
    </xf>
    <xf numFmtId="0" fontId="24" fillId="5" borderId="26" xfId="0" applyFont="1" applyFill="1" applyBorder="1" applyAlignment="1" applyProtection="1">
      <alignment horizontal="center"/>
      <protection locked="0"/>
    </xf>
    <xf numFmtId="2" fontId="23" fillId="0" borderId="26" xfId="0" applyNumberFormat="1" applyFont="1" applyBorder="1" applyAlignment="1" applyProtection="1">
      <alignment horizontal="center"/>
      <protection locked="0"/>
    </xf>
    <xf numFmtId="2" fontId="25" fillId="0" borderId="26" xfId="0" applyNumberFormat="1" applyFont="1" applyBorder="1" applyAlignment="1" applyProtection="1">
      <alignment horizontal="center"/>
      <protection locked="0"/>
    </xf>
    <xf numFmtId="2" fontId="24" fillId="0" borderId="26" xfId="0" applyNumberFormat="1" applyFont="1" applyBorder="1" applyAlignment="1" applyProtection="1">
      <alignment horizontal="center"/>
      <protection locked="0"/>
    </xf>
    <xf numFmtId="2" fontId="22" fillId="5" borderId="26" xfId="0" applyNumberFormat="1" applyFont="1" applyFill="1" applyBorder="1" applyAlignment="1" applyProtection="1">
      <alignment horizontal="center"/>
      <protection/>
    </xf>
    <xf numFmtId="2" fontId="23" fillId="5" borderId="26" xfId="0" applyNumberFormat="1" applyFont="1" applyFill="1" applyBorder="1" applyAlignment="1" applyProtection="1">
      <alignment horizontal="center"/>
      <protection/>
    </xf>
    <xf numFmtId="0" fontId="23" fillId="5" borderId="26" xfId="0" applyNumberFormat="1" applyFont="1" applyFill="1" applyBorder="1" applyAlignment="1" applyProtection="1">
      <alignment horizontal="center"/>
      <protection/>
    </xf>
    <xf numFmtId="2" fontId="22" fillId="7" borderId="26" xfId="0" applyNumberFormat="1" applyFont="1" applyFill="1" applyBorder="1" applyAlignment="1" applyProtection="1">
      <alignment horizontal="center"/>
      <protection/>
    </xf>
    <xf numFmtId="2" fontId="24" fillId="6" borderId="27" xfId="0" applyNumberFormat="1" applyFont="1" applyFill="1" applyBorder="1" applyAlignment="1" applyProtection="1">
      <alignment horizontal="center"/>
      <protection/>
    </xf>
    <xf numFmtId="0" fontId="22" fillId="5" borderId="26" xfId="0" applyNumberFormat="1" applyFont="1" applyFill="1" applyBorder="1" applyAlignment="1" applyProtection="1">
      <alignment horizontal="center"/>
      <protection/>
    </xf>
    <xf numFmtId="2" fontId="22" fillId="11" borderId="26" xfId="0" applyNumberFormat="1" applyFont="1" applyFill="1" applyBorder="1" applyAlignment="1" applyProtection="1">
      <alignment horizontal="center"/>
      <protection/>
    </xf>
    <xf numFmtId="2" fontId="22" fillId="8" borderId="26" xfId="0" applyNumberFormat="1" applyFont="1" applyFill="1" applyBorder="1" applyAlignment="1" applyProtection="1">
      <alignment horizontal="center"/>
      <protection/>
    </xf>
    <xf numFmtId="2" fontId="22" fillId="12" borderId="26" xfId="0" applyNumberFormat="1" applyFont="1" applyFill="1" applyBorder="1" applyAlignment="1" applyProtection="1">
      <alignment horizontal="center"/>
      <protection/>
    </xf>
    <xf numFmtId="0" fontId="24" fillId="5" borderId="28" xfId="0" applyFont="1" applyFill="1" applyBorder="1" applyAlignment="1" applyProtection="1">
      <alignment horizontal="center"/>
      <protection/>
    </xf>
    <xf numFmtId="0" fontId="24" fillId="0" borderId="29" xfId="0" applyFont="1" applyBorder="1" applyAlignment="1">
      <alignment/>
    </xf>
    <xf numFmtId="0" fontId="24" fillId="5" borderId="29" xfId="0" applyFont="1" applyFill="1" applyBorder="1" applyAlignment="1" applyProtection="1">
      <alignment horizontal="center"/>
      <protection locked="0"/>
    </xf>
    <xf numFmtId="2" fontId="24" fillId="0" borderId="29" xfId="0" applyNumberFormat="1" applyFont="1" applyBorder="1" applyAlignment="1" applyProtection="1">
      <alignment horizontal="center"/>
      <protection locked="0"/>
    </xf>
    <xf numFmtId="2" fontId="22" fillId="5" borderId="29" xfId="0" applyNumberFormat="1" applyFont="1" applyFill="1" applyBorder="1" applyAlignment="1" applyProtection="1">
      <alignment horizontal="center"/>
      <protection/>
    </xf>
    <xf numFmtId="0" fontId="22" fillId="5" borderId="29" xfId="0" applyNumberFormat="1" applyFont="1" applyFill="1" applyBorder="1" applyAlignment="1" applyProtection="1">
      <alignment horizontal="center"/>
      <protection/>
    </xf>
    <xf numFmtId="2" fontId="22" fillId="12" borderId="29" xfId="0" applyNumberFormat="1" applyFont="1" applyFill="1" applyBorder="1" applyAlignment="1" applyProtection="1">
      <alignment horizontal="center"/>
      <protection/>
    </xf>
    <xf numFmtId="2" fontId="24" fillId="6" borderId="30" xfId="0" applyNumberFormat="1" applyFont="1" applyFill="1" applyBorder="1" applyAlignment="1" applyProtection="1">
      <alignment horizontal="center"/>
      <protection/>
    </xf>
    <xf numFmtId="0" fontId="36" fillId="5" borderId="27" xfId="0" applyFont="1" applyFill="1" applyBorder="1" applyAlignment="1" applyProtection="1">
      <alignment horizontal="center" vertical="center" wrapText="1"/>
      <protection/>
    </xf>
    <xf numFmtId="2" fontId="23" fillId="6" borderId="27" xfId="0" applyNumberFormat="1" applyFont="1" applyFill="1" applyBorder="1" applyAlignment="1" applyProtection="1">
      <alignment horizontal="center"/>
      <protection/>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24" fillId="0" borderId="0" xfId="0" applyFont="1" applyFill="1" applyBorder="1" applyAlignment="1">
      <alignment/>
    </xf>
    <xf numFmtId="0" fontId="24"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xdr:row>
      <xdr:rowOff>19050</xdr:rowOff>
    </xdr:from>
    <xdr:to>
      <xdr:col>3</xdr:col>
      <xdr:colOff>514350</xdr:colOff>
      <xdr:row>3</xdr:row>
      <xdr:rowOff>209550</xdr:rowOff>
    </xdr:to>
    <xdr:pic>
      <xdr:nvPicPr>
        <xdr:cNvPr id="1" name="Picture 1"/>
        <xdr:cNvPicPr preferRelativeResize="1">
          <a:picLocks noChangeAspect="1"/>
        </xdr:cNvPicPr>
      </xdr:nvPicPr>
      <xdr:blipFill>
        <a:blip r:embed="rId1"/>
        <a:stretch>
          <a:fillRect/>
        </a:stretch>
      </xdr:blipFill>
      <xdr:spPr>
        <a:xfrm>
          <a:off x="1600200" y="685800"/>
          <a:ext cx="495300" cy="190500"/>
        </a:xfrm>
        <a:prstGeom prst="rect">
          <a:avLst/>
        </a:prstGeom>
        <a:noFill/>
        <a:ln w="9525" cmpd="sng">
          <a:noFill/>
        </a:ln>
      </xdr:spPr>
    </xdr:pic>
    <xdr:clientData/>
  </xdr:twoCellAnchor>
  <xdr:twoCellAnchor editAs="oneCell">
    <xdr:from>
      <xdr:col>3</xdr:col>
      <xdr:colOff>38100</xdr:colOff>
      <xdr:row>22</xdr:row>
      <xdr:rowOff>19050</xdr:rowOff>
    </xdr:from>
    <xdr:to>
      <xdr:col>3</xdr:col>
      <xdr:colOff>285750</xdr:colOff>
      <xdr:row>22</xdr:row>
      <xdr:rowOff>95250</xdr:rowOff>
    </xdr:to>
    <xdr:pic>
      <xdr:nvPicPr>
        <xdr:cNvPr id="2" name="Picture 2"/>
        <xdr:cNvPicPr preferRelativeResize="1">
          <a:picLocks noChangeAspect="1"/>
        </xdr:cNvPicPr>
      </xdr:nvPicPr>
      <xdr:blipFill>
        <a:blip r:embed="rId2"/>
        <a:stretch>
          <a:fillRect/>
        </a:stretch>
      </xdr:blipFill>
      <xdr:spPr>
        <a:xfrm>
          <a:off x="1619250" y="4848225"/>
          <a:ext cx="247650" cy="76200"/>
        </a:xfrm>
        <a:prstGeom prst="rect">
          <a:avLst/>
        </a:prstGeom>
        <a:noFill/>
        <a:ln w="9525" cmpd="sng">
          <a:noFill/>
        </a:ln>
      </xdr:spPr>
    </xdr:pic>
    <xdr:clientData/>
  </xdr:twoCellAnchor>
  <xdr:twoCellAnchor editAs="oneCell">
    <xdr:from>
      <xdr:col>3</xdr:col>
      <xdr:colOff>9525</xdr:colOff>
      <xdr:row>22</xdr:row>
      <xdr:rowOff>95250</xdr:rowOff>
    </xdr:from>
    <xdr:to>
      <xdr:col>3</xdr:col>
      <xdr:colOff>409575</xdr:colOff>
      <xdr:row>22</xdr:row>
      <xdr:rowOff>219075</xdr:rowOff>
    </xdr:to>
    <xdr:pic>
      <xdr:nvPicPr>
        <xdr:cNvPr id="3" name="Picture 3"/>
        <xdr:cNvPicPr preferRelativeResize="1">
          <a:picLocks noChangeAspect="1"/>
        </xdr:cNvPicPr>
      </xdr:nvPicPr>
      <xdr:blipFill>
        <a:blip r:embed="rId3"/>
        <a:stretch>
          <a:fillRect/>
        </a:stretch>
      </xdr:blipFill>
      <xdr:spPr>
        <a:xfrm>
          <a:off x="1590675" y="4924425"/>
          <a:ext cx="400050" cy="123825"/>
        </a:xfrm>
        <a:prstGeom prst="rect">
          <a:avLst/>
        </a:prstGeom>
        <a:noFill/>
        <a:ln w="9525" cmpd="sng">
          <a:noFill/>
        </a:ln>
      </xdr:spPr>
    </xdr:pic>
    <xdr:clientData/>
  </xdr:twoCellAnchor>
  <xdr:twoCellAnchor editAs="oneCell">
    <xdr:from>
      <xdr:col>3</xdr:col>
      <xdr:colOff>38100</xdr:colOff>
      <xdr:row>16</xdr:row>
      <xdr:rowOff>19050</xdr:rowOff>
    </xdr:from>
    <xdr:to>
      <xdr:col>3</xdr:col>
      <xdr:colOff>485775</xdr:colOff>
      <xdr:row>16</xdr:row>
      <xdr:rowOff>171450</xdr:rowOff>
    </xdr:to>
    <xdr:pic>
      <xdr:nvPicPr>
        <xdr:cNvPr id="4" name="Picture 4"/>
        <xdr:cNvPicPr preferRelativeResize="1">
          <a:picLocks noChangeAspect="1"/>
        </xdr:cNvPicPr>
      </xdr:nvPicPr>
      <xdr:blipFill>
        <a:blip r:embed="rId2"/>
        <a:stretch>
          <a:fillRect/>
        </a:stretch>
      </xdr:blipFill>
      <xdr:spPr>
        <a:xfrm>
          <a:off x="1619250" y="3533775"/>
          <a:ext cx="447675" cy="152400"/>
        </a:xfrm>
        <a:prstGeom prst="rect">
          <a:avLst/>
        </a:prstGeom>
        <a:noFill/>
        <a:ln w="9525" cmpd="sng">
          <a:noFill/>
        </a:ln>
      </xdr:spPr>
    </xdr:pic>
    <xdr:clientData/>
  </xdr:twoCellAnchor>
  <xdr:twoCellAnchor editAs="oneCell">
    <xdr:from>
      <xdr:col>3</xdr:col>
      <xdr:colOff>38100</xdr:colOff>
      <xdr:row>20</xdr:row>
      <xdr:rowOff>19050</xdr:rowOff>
    </xdr:from>
    <xdr:to>
      <xdr:col>3</xdr:col>
      <xdr:colOff>485775</xdr:colOff>
      <xdr:row>20</xdr:row>
      <xdr:rowOff>161925</xdr:rowOff>
    </xdr:to>
    <xdr:pic>
      <xdr:nvPicPr>
        <xdr:cNvPr id="5" name="Picture 6"/>
        <xdr:cNvPicPr preferRelativeResize="1">
          <a:picLocks noChangeAspect="1"/>
        </xdr:cNvPicPr>
      </xdr:nvPicPr>
      <xdr:blipFill>
        <a:blip r:embed="rId2"/>
        <a:stretch>
          <a:fillRect/>
        </a:stretch>
      </xdr:blipFill>
      <xdr:spPr>
        <a:xfrm>
          <a:off x="1619250" y="4410075"/>
          <a:ext cx="447675" cy="142875"/>
        </a:xfrm>
        <a:prstGeom prst="rect">
          <a:avLst/>
        </a:prstGeom>
        <a:noFill/>
        <a:ln w="9525" cmpd="sng">
          <a:noFill/>
        </a:ln>
      </xdr:spPr>
    </xdr:pic>
    <xdr:clientData/>
  </xdr:twoCellAnchor>
  <xdr:twoCellAnchor editAs="oneCell">
    <xdr:from>
      <xdr:col>3</xdr:col>
      <xdr:colOff>38100</xdr:colOff>
      <xdr:row>21</xdr:row>
      <xdr:rowOff>19050</xdr:rowOff>
    </xdr:from>
    <xdr:to>
      <xdr:col>3</xdr:col>
      <xdr:colOff>485775</xdr:colOff>
      <xdr:row>21</xdr:row>
      <xdr:rowOff>171450</xdr:rowOff>
    </xdr:to>
    <xdr:pic>
      <xdr:nvPicPr>
        <xdr:cNvPr id="6" name="Picture 7"/>
        <xdr:cNvPicPr preferRelativeResize="1">
          <a:picLocks noChangeAspect="1"/>
        </xdr:cNvPicPr>
      </xdr:nvPicPr>
      <xdr:blipFill>
        <a:blip r:embed="rId2"/>
        <a:stretch>
          <a:fillRect/>
        </a:stretch>
      </xdr:blipFill>
      <xdr:spPr>
        <a:xfrm>
          <a:off x="1619250" y="4629150"/>
          <a:ext cx="447675" cy="152400"/>
        </a:xfrm>
        <a:prstGeom prst="rect">
          <a:avLst/>
        </a:prstGeom>
        <a:noFill/>
        <a:ln w="9525" cmpd="sng">
          <a:noFill/>
        </a:ln>
      </xdr:spPr>
    </xdr:pic>
    <xdr:clientData/>
  </xdr:twoCellAnchor>
  <xdr:twoCellAnchor editAs="oneCell">
    <xdr:from>
      <xdr:col>3</xdr:col>
      <xdr:colOff>38100</xdr:colOff>
      <xdr:row>19</xdr:row>
      <xdr:rowOff>19050</xdr:rowOff>
    </xdr:from>
    <xdr:to>
      <xdr:col>3</xdr:col>
      <xdr:colOff>485775</xdr:colOff>
      <xdr:row>19</xdr:row>
      <xdr:rowOff>161925</xdr:rowOff>
    </xdr:to>
    <xdr:pic>
      <xdr:nvPicPr>
        <xdr:cNvPr id="7" name="Picture 8"/>
        <xdr:cNvPicPr preferRelativeResize="1">
          <a:picLocks noChangeAspect="1"/>
        </xdr:cNvPicPr>
      </xdr:nvPicPr>
      <xdr:blipFill>
        <a:blip r:embed="rId2"/>
        <a:stretch>
          <a:fillRect/>
        </a:stretch>
      </xdr:blipFill>
      <xdr:spPr>
        <a:xfrm>
          <a:off x="1619250" y="4191000"/>
          <a:ext cx="447675" cy="142875"/>
        </a:xfrm>
        <a:prstGeom prst="rect">
          <a:avLst/>
        </a:prstGeom>
        <a:noFill/>
        <a:ln w="9525" cmpd="sng">
          <a:noFill/>
        </a:ln>
      </xdr:spPr>
    </xdr:pic>
    <xdr:clientData/>
  </xdr:twoCellAnchor>
  <xdr:twoCellAnchor editAs="oneCell">
    <xdr:from>
      <xdr:col>3</xdr:col>
      <xdr:colOff>19050</xdr:colOff>
      <xdr:row>4</xdr:row>
      <xdr:rowOff>19050</xdr:rowOff>
    </xdr:from>
    <xdr:to>
      <xdr:col>3</xdr:col>
      <xdr:colOff>514350</xdr:colOff>
      <xdr:row>4</xdr:row>
      <xdr:rowOff>209550</xdr:rowOff>
    </xdr:to>
    <xdr:pic>
      <xdr:nvPicPr>
        <xdr:cNvPr id="8" name="Picture 9"/>
        <xdr:cNvPicPr preferRelativeResize="1">
          <a:picLocks noChangeAspect="1"/>
        </xdr:cNvPicPr>
      </xdr:nvPicPr>
      <xdr:blipFill>
        <a:blip r:embed="rId1"/>
        <a:stretch>
          <a:fillRect/>
        </a:stretch>
      </xdr:blipFill>
      <xdr:spPr>
        <a:xfrm>
          <a:off x="1600200" y="904875"/>
          <a:ext cx="495300" cy="190500"/>
        </a:xfrm>
        <a:prstGeom prst="rect">
          <a:avLst/>
        </a:prstGeom>
        <a:noFill/>
        <a:ln w="9525" cmpd="sng">
          <a:noFill/>
        </a:ln>
      </xdr:spPr>
    </xdr:pic>
    <xdr:clientData/>
  </xdr:twoCellAnchor>
  <xdr:twoCellAnchor editAs="oneCell">
    <xdr:from>
      <xdr:col>3</xdr:col>
      <xdr:colOff>19050</xdr:colOff>
      <xdr:row>5</xdr:row>
      <xdr:rowOff>19050</xdr:rowOff>
    </xdr:from>
    <xdr:to>
      <xdr:col>3</xdr:col>
      <xdr:colOff>514350</xdr:colOff>
      <xdr:row>5</xdr:row>
      <xdr:rowOff>209550</xdr:rowOff>
    </xdr:to>
    <xdr:pic>
      <xdr:nvPicPr>
        <xdr:cNvPr id="9" name="Picture 10"/>
        <xdr:cNvPicPr preferRelativeResize="1">
          <a:picLocks noChangeAspect="1"/>
        </xdr:cNvPicPr>
      </xdr:nvPicPr>
      <xdr:blipFill>
        <a:blip r:embed="rId1"/>
        <a:stretch>
          <a:fillRect/>
        </a:stretch>
      </xdr:blipFill>
      <xdr:spPr>
        <a:xfrm>
          <a:off x="1600200" y="1123950"/>
          <a:ext cx="495300" cy="190500"/>
        </a:xfrm>
        <a:prstGeom prst="rect">
          <a:avLst/>
        </a:prstGeom>
        <a:noFill/>
        <a:ln w="9525" cmpd="sng">
          <a:noFill/>
        </a:ln>
      </xdr:spPr>
    </xdr:pic>
    <xdr:clientData/>
  </xdr:twoCellAnchor>
  <xdr:twoCellAnchor editAs="oneCell">
    <xdr:from>
      <xdr:col>3</xdr:col>
      <xdr:colOff>19050</xdr:colOff>
      <xdr:row>7</xdr:row>
      <xdr:rowOff>19050</xdr:rowOff>
    </xdr:from>
    <xdr:to>
      <xdr:col>3</xdr:col>
      <xdr:colOff>514350</xdr:colOff>
      <xdr:row>7</xdr:row>
      <xdr:rowOff>219075</xdr:rowOff>
    </xdr:to>
    <xdr:pic>
      <xdr:nvPicPr>
        <xdr:cNvPr id="10" name="Picture 11"/>
        <xdr:cNvPicPr preferRelativeResize="1">
          <a:picLocks noChangeAspect="1"/>
        </xdr:cNvPicPr>
      </xdr:nvPicPr>
      <xdr:blipFill>
        <a:blip r:embed="rId1"/>
        <a:stretch>
          <a:fillRect/>
        </a:stretch>
      </xdr:blipFill>
      <xdr:spPr>
        <a:xfrm>
          <a:off x="1600200" y="1562100"/>
          <a:ext cx="495300" cy="200025"/>
        </a:xfrm>
        <a:prstGeom prst="rect">
          <a:avLst/>
        </a:prstGeom>
        <a:noFill/>
        <a:ln w="9525" cmpd="sng">
          <a:noFill/>
        </a:ln>
      </xdr:spPr>
    </xdr:pic>
    <xdr:clientData/>
  </xdr:twoCellAnchor>
  <xdr:twoCellAnchor editAs="oneCell">
    <xdr:from>
      <xdr:col>3</xdr:col>
      <xdr:colOff>19050</xdr:colOff>
      <xdr:row>6</xdr:row>
      <xdr:rowOff>19050</xdr:rowOff>
    </xdr:from>
    <xdr:to>
      <xdr:col>3</xdr:col>
      <xdr:colOff>514350</xdr:colOff>
      <xdr:row>6</xdr:row>
      <xdr:rowOff>219075</xdr:rowOff>
    </xdr:to>
    <xdr:pic>
      <xdr:nvPicPr>
        <xdr:cNvPr id="11" name="Picture 12"/>
        <xdr:cNvPicPr preferRelativeResize="1">
          <a:picLocks noChangeAspect="1"/>
        </xdr:cNvPicPr>
      </xdr:nvPicPr>
      <xdr:blipFill>
        <a:blip r:embed="rId1"/>
        <a:stretch>
          <a:fillRect/>
        </a:stretch>
      </xdr:blipFill>
      <xdr:spPr>
        <a:xfrm>
          <a:off x="1600200" y="1343025"/>
          <a:ext cx="495300" cy="200025"/>
        </a:xfrm>
        <a:prstGeom prst="rect">
          <a:avLst/>
        </a:prstGeom>
        <a:noFill/>
        <a:ln w="9525" cmpd="sng">
          <a:noFill/>
        </a:ln>
      </xdr:spPr>
    </xdr:pic>
    <xdr:clientData/>
  </xdr:twoCellAnchor>
  <xdr:twoCellAnchor editAs="oneCell">
    <xdr:from>
      <xdr:col>3</xdr:col>
      <xdr:colOff>19050</xdr:colOff>
      <xdr:row>8</xdr:row>
      <xdr:rowOff>19050</xdr:rowOff>
    </xdr:from>
    <xdr:to>
      <xdr:col>3</xdr:col>
      <xdr:colOff>514350</xdr:colOff>
      <xdr:row>8</xdr:row>
      <xdr:rowOff>209550</xdr:rowOff>
    </xdr:to>
    <xdr:pic>
      <xdr:nvPicPr>
        <xdr:cNvPr id="12" name="Picture 13"/>
        <xdr:cNvPicPr preferRelativeResize="1">
          <a:picLocks noChangeAspect="1"/>
        </xdr:cNvPicPr>
      </xdr:nvPicPr>
      <xdr:blipFill>
        <a:blip r:embed="rId1"/>
        <a:stretch>
          <a:fillRect/>
        </a:stretch>
      </xdr:blipFill>
      <xdr:spPr>
        <a:xfrm>
          <a:off x="1600200" y="1781175"/>
          <a:ext cx="495300" cy="190500"/>
        </a:xfrm>
        <a:prstGeom prst="rect">
          <a:avLst/>
        </a:prstGeom>
        <a:noFill/>
        <a:ln w="9525" cmpd="sng">
          <a:noFill/>
        </a:ln>
      </xdr:spPr>
    </xdr:pic>
    <xdr:clientData/>
  </xdr:twoCellAnchor>
  <xdr:twoCellAnchor editAs="oneCell">
    <xdr:from>
      <xdr:col>3</xdr:col>
      <xdr:colOff>19050</xdr:colOff>
      <xdr:row>12</xdr:row>
      <xdr:rowOff>19050</xdr:rowOff>
    </xdr:from>
    <xdr:to>
      <xdr:col>3</xdr:col>
      <xdr:colOff>514350</xdr:colOff>
      <xdr:row>12</xdr:row>
      <xdr:rowOff>219075</xdr:rowOff>
    </xdr:to>
    <xdr:pic>
      <xdr:nvPicPr>
        <xdr:cNvPr id="13" name="Picture 14"/>
        <xdr:cNvPicPr preferRelativeResize="1">
          <a:picLocks noChangeAspect="1"/>
        </xdr:cNvPicPr>
      </xdr:nvPicPr>
      <xdr:blipFill>
        <a:blip r:embed="rId1"/>
        <a:stretch>
          <a:fillRect/>
        </a:stretch>
      </xdr:blipFill>
      <xdr:spPr>
        <a:xfrm>
          <a:off x="1600200" y="2657475"/>
          <a:ext cx="495300" cy="200025"/>
        </a:xfrm>
        <a:prstGeom prst="rect">
          <a:avLst/>
        </a:prstGeom>
        <a:noFill/>
        <a:ln w="9525" cmpd="sng">
          <a:noFill/>
        </a:ln>
      </xdr:spPr>
    </xdr:pic>
    <xdr:clientData/>
  </xdr:twoCellAnchor>
  <xdr:twoCellAnchor editAs="oneCell">
    <xdr:from>
      <xdr:col>3</xdr:col>
      <xdr:colOff>19050</xdr:colOff>
      <xdr:row>9</xdr:row>
      <xdr:rowOff>19050</xdr:rowOff>
    </xdr:from>
    <xdr:to>
      <xdr:col>3</xdr:col>
      <xdr:colOff>514350</xdr:colOff>
      <xdr:row>9</xdr:row>
      <xdr:rowOff>219075</xdr:rowOff>
    </xdr:to>
    <xdr:pic>
      <xdr:nvPicPr>
        <xdr:cNvPr id="14" name="Picture 15"/>
        <xdr:cNvPicPr preferRelativeResize="1">
          <a:picLocks noChangeAspect="1"/>
        </xdr:cNvPicPr>
      </xdr:nvPicPr>
      <xdr:blipFill>
        <a:blip r:embed="rId1"/>
        <a:stretch>
          <a:fillRect/>
        </a:stretch>
      </xdr:blipFill>
      <xdr:spPr>
        <a:xfrm>
          <a:off x="1600200" y="2000250"/>
          <a:ext cx="495300" cy="200025"/>
        </a:xfrm>
        <a:prstGeom prst="rect">
          <a:avLst/>
        </a:prstGeom>
        <a:noFill/>
        <a:ln w="9525" cmpd="sng">
          <a:noFill/>
        </a:ln>
      </xdr:spPr>
    </xdr:pic>
    <xdr:clientData/>
  </xdr:twoCellAnchor>
  <xdr:twoCellAnchor editAs="oneCell">
    <xdr:from>
      <xdr:col>3</xdr:col>
      <xdr:colOff>19050</xdr:colOff>
      <xdr:row>10</xdr:row>
      <xdr:rowOff>19050</xdr:rowOff>
    </xdr:from>
    <xdr:to>
      <xdr:col>3</xdr:col>
      <xdr:colOff>514350</xdr:colOff>
      <xdr:row>10</xdr:row>
      <xdr:rowOff>219075</xdr:rowOff>
    </xdr:to>
    <xdr:pic>
      <xdr:nvPicPr>
        <xdr:cNvPr id="15" name="Picture 16"/>
        <xdr:cNvPicPr preferRelativeResize="1">
          <a:picLocks noChangeAspect="1"/>
        </xdr:cNvPicPr>
      </xdr:nvPicPr>
      <xdr:blipFill>
        <a:blip r:embed="rId1"/>
        <a:stretch>
          <a:fillRect/>
        </a:stretch>
      </xdr:blipFill>
      <xdr:spPr>
        <a:xfrm>
          <a:off x="1600200" y="2219325"/>
          <a:ext cx="495300" cy="200025"/>
        </a:xfrm>
        <a:prstGeom prst="rect">
          <a:avLst/>
        </a:prstGeom>
        <a:noFill/>
        <a:ln w="9525" cmpd="sng">
          <a:noFill/>
        </a:ln>
      </xdr:spPr>
    </xdr:pic>
    <xdr:clientData/>
  </xdr:twoCellAnchor>
  <xdr:twoCellAnchor editAs="oneCell">
    <xdr:from>
      <xdr:col>3</xdr:col>
      <xdr:colOff>19050</xdr:colOff>
      <xdr:row>13</xdr:row>
      <xdr:rowOff>19050</xdr:rowOff>
    </xdr:from>
    <xdr:to>
      <xdr:col>3</xdr:col>
      <xdr:colOff>514350</xdr:colOff>
      <xdr:row>13</xdr:row>
      <xdr:rowOff>219075</xdr:rowOff>
    </xdr:to>
    <xdr:pic>
      <xdr:nvPicPr>
        <xdr:cNvPr id="16" name="Picture 17"/>
        <xdr:cNvPicPr preferRelativeResize="1">
          <a:picLocks noChangeAspect="1"/>
        </xdr:cNvPicPr>
      </xdr:nvPicPr>
      <xdr:blipFill>
        <a:blip r:embed="rId1"/>
        <a:stretch>
          <a:fillRect/>
        </a:stretch>
      </xdr:blipFill>
      <xdr:spPr>
        <a:xfrm>
          <a:off x="1600200" y="2876550"/>
          <a:ext cx="495300" cy="200025"/>
        </a:xfrm>
        <a:prstGeom prst="rect">
          <a:avLst/>
        </a:prstGeom>
        <a:noFill/>
        <a:ln w="9525" cmpd="sng">
          <a:noFill/>
        </a:ln>
      </xdr:spPr>
    </xdr:pic>
    <xdr:clientData/>
  </xdr:twoCellAnchor>
  <xdr:twoCellAnchor editAs="oneCell">
    <xdr:from>
      <xdr:col>3</xdr:col>
      <xdr:colOff>19050</xdr:colOff>
      <xdr:row>15</xdr:row>
      <xdr:rowOff>19050</xdr:rowOff>
    </xdr:from>
    <xdr:to>
      <xdr:col>3</xdr:col>
      <xdr:colOff>514350</xdr:colOff>
      <xdr:row>15</xdr:row>
      <xdr:rowOff>219075</xdr:rowOff>
    </xdr:to>
    <xdr:pic>
      <xdr:nvPicPr>
        <xdr:cNvPr id="17" name="Picture 18"/>
        <xdr:cNvPicPr preferRelativeResize="1">
          <a:picLocks noChangeAspect="1"/>
        </xdr:cNvPicPr>
      </xdr:nvPicPr>
      <xdr:blipFill>
        <a:blip r:embed="rId1"/>
        <a:stretch>
          <a:fillRect/>
        </a:stretch>
      </xdr:blipFill>
      <xdr:spPr>
        <a:xfrm>
          <a:off x="1600200" y="3314700"/>
          <a:ext cx="495300" cy="200025"/>
        </a:xfrm>
        <a:prstGeom prst="rect">
          <a:avLst/>
        </a:prstGeom>
        <a:noFill/>
        <a:ln w="9525" cmpd="sng">
          <a:noFill/>
        </a:ln>
      </xdr:spPr>
    </xdr:pic>
    <xdr:clientData/>
  </xdr:twoCellAnchor>
  <xdr:twoCellAnchor editAs="oneCell">
    <xdr:from>
      <xdr:col>3</xdr:col>
      <xdr:colOff>19050</xdr:colOff>
      <xdr:row>11</xdr:row>
      <xdr:rowOff>19050</xdr:rowOff>
    </xdr:from>
    <xdr:to>
      <xdr:col>3</xdr:col>
      <xdr:colOff>514350</xdr:colOff>
      <xdr:row>11</xdr:row>
      <xdr:rowOff>219075</xdr:rowOff>
    </xdr:to>
    <xdr:pic>
      <xdr:nvPicPr>
        <xdr:cNvPr id="18" name="Picture 19"/>
        <xdr:cNvPicPr preferRelativeResize="1">
          <a:picLocks noChangeAspect="1"/>
        </xdr:cNvPicPr>
      </xdr:nvPicPr>
      <xdr:blipFill>
        <a:blip r:embed="rId1"/>
        <a:stretch>
          <a:fillRect/>
        </a:stretch>
      </xdr:blipFill>
      <xdr:spPr>
        <a:xfrm>
          <a:off x="1600200" y="2438400"/>
          <a:ext cx="495300" cy="200025"/>
        </a:xfrm>
        <a:prstGeom prst="rect">
          <a:avLst/>
        </a:prstGeom>
        <a:noFill/>
        <a:ln w="9525" cmpd="sng">
          <a:noFill/>
        </a:ln>
      </xdr:spPr>
    </xdr:pic>
    <xdr:clientData/>
  </xdr:twoCellAnchor>
  <xdr:twoCellAnchor editAs="oneCell">
    <xdr:from>
      <xdr:col>3</xdr:col>
      <xdr:colOff>19050</xdr:colOff>
      <xdr:row>14</xdr:row>
      <xdr:rowOff>19050</xdr:rowOff>
    </xdr:from>
    <xdr:to>
      <xdr:col>3</xdr:col>
      <xdr:colOff>514350</xdr:colOff>
      <xdr:row>14</xdr:row>
      <xdr:rowOff>219075</xdr:rowOff>
    </xdr:to>
    <xdr:pic>
      <xdr:nvPicPr>
        <xdr:cNvPr id="19" name="Picture 20"/>
        <xdr:cNvPicPr preferRelativeResize="1">
          <a:picLocks noChangeAspect="1"/>
        </xdr:cNvPicPr>
      </xdr:nvPicPr>
      <xdr:blipFill>
        <a:blip r:embed="rId1"/>
        <a:stretch>
          <a:fillRect/>
        </a:stretch>
      </xdr:blipFill>
      <xdr:spPr>
        <a:xfrm>
          <a:off x="1600200" y="3095625"/>
          <a:ext cx="495300" cy="200025"/>
        </a:xfrm>
        <a:prstGeom prst="rect">
          <a:avLst/>
        </a:prstGeom>
        <a:noFill/>
        <a:ln w="9525" cmpd="sng">
          <a:noFill/>
        </a:ln>
      </xdr:spPr>
    </xdr:pic>
    <xdr:clientData/>
  </xdr:twoCellAnchor>
  <xdr:twoCellAnchor editAs="oneCell">
    <xdr:from>
      <xdr:col>3</xdr:col>
      <xdr:colOff>19050</xdr:colOff>
      <xdr:row>17</xdr:row>
      <xdr:rowOff>19050</xdr:rowOff>
    </xdr:from>
    <xdr:to>
      <xdr:col>3</xdr:col>
      <xdr:colOff>514350</xdr:colOff>
      <xdr:row>17</xdr:row>
      <xdr:rowOff>209550</xdr:rowOff>
    </xdr:to>
    <xdr:pic>
      <xdr:nvPicPr>
        <xdr:cNvPr id="20" name="Picture 21"/>
        <xdr:cNvPicPr preferRelativeResize="1">
          <a:picLocks noChangeAspect="1"/>
        </xdr:cNvPicPr>
      </xdr:nvPicPr>
      <xdr:blipFill>
        <a:blip r:embed="rId1"/>
        <a:stretch>
          <a:fillRect/>
        </a:stretch>
      </xdr:blipFill>
      <xdr:spPr>
        <a:xfrm>
          <a:off x="1600200" y="3752850"/>
          <a:ext cx="495300" cy="190500"/>
        </a:xfrm>
        <a:prstGeom prst="rect">
          <a:avLst/>
        </a:prstGeom>
        <a:noFill/>
        <a:ln w="9525" cmpd="sng">
          <a:noFill/>
        </a:ln>
      </xdr:spPr>
    </xdr:pic>
    <xdr:clientData/>
  </xdr:twoCellAnchor>
  <xdr:twoCellAnchor editAs="oneCell">
    <xdr:from>
      <xdr:col>3</xdr:col>
      <xdr:colOff>19050</xdr:colOff>
      <xdr:row>18</xdr:row>
      <xdr:rowOff>19050</xdr:rowOff>
    </xdr:from>
    <xdr:to>
      <xdr:col>3</xdr:col>
      <xdr:colOff>514350</xdr:colOff>
      <xdr:row>18</xdr:row>
      <xdr:rowOff>209550</xdr:rowOff>
    </xdr:to>
    <xdr:pic>
      <xdr:nvPicPr>
        <xdr:cNvPr id="21" name="Picture 22"/>
        <xdr:cNvPicPr preferRelativeResize="1">
          <a:picLocks noChangeAspect="1"/>
        </xdr:cNvPicPr>
      </xdr:nvPicPr>
      <xdr:blipFill>
        <a:blip r:embed="rId1"/>
        <a:stretch>
          <a:fillRect/>
        </a:stretch>
      </xdr:blipFill>
      <xdr:spPr>
        <a:xfrm>
          <a:off x="1600200" y="3971925"/>
          <a:ext cx="495300" cy="190500"/>
        </a:xfrm>
        <a:prstGeom prst="rect">
          <a:avLst/>
        </a:prstGeom>
        <a:noFill/>
        <a:ln w="9525" cmpd="sng">
          <a:noFill/>
        </a:ln>
      </xdr:spPr>
    </xdr:pic>
    <xdr:clientData/>
  </xdr:twoCellAnchor>
  <xdr:twoCellAnchor editAs="oneCell">
    <xdr:from>
      <xdr:col>3</xdr:col>
      <xdr:colOff>19050</xdr:colOff>
      <xdr:row>23</xdr:row>
      <xdr:rowOff>19050</xdr:rowOff>
    </xdr:from>
    <xdr:to>
      <xdr:col>3</xdr:col>
      <xdr:colOff>514350</xdr:colOff>
      <xdr:row>23</xdr:row>
      <xdr:rowOff>209550</xdr:rowOff>
    </xdr:to>
    <xdr:pic>
      <xdr:nvPicPr>
        <xdr:cNvPr id="22" name="Picture 23"/>
        <xdr:cNvPicPr preferRelativeResize="1">
          <a:picLocks noChangeAspect="1"/>
        </xdr:cNvPicPr>
      </xdr:nvPicPr>
      <xdr:blipFill>
        <a:blip r:embed="rId1"/>
        <a:stretch>
          <a:fillRect/>
        </a:stretch>
      </xdr:blipFill>
      <xdr:spPr>
        <a:xfrm>
          <a:off x="1600200" y="5067300"/>
          <a:ext cx="495300" cy="190500"/>
        </a:xfrm>
        <a:prstGeom prst="rect">
          <a:avLst/>
        </a:prstGeom>
        <a:noFill/>
        <a:ln w="9525" cmpd="sng">
          <a:noFill/>
        </a:ln>
      </xdr:spPr>
    </xdr:pic>
    <xdr:clientData/>
  </xdr:twoCellAnchor>
  <xdr:twoCellAnchor editAs="oneCell">
    <xdr:from>
      <xdr:col>3</xdr:col>
      <xdr:colOff>19050</xdr:colOff>
      <xdr:row>26</xdr:row>
      <xdr:rowOff>19050</xdr:rowOff>
    </xdr:from>
    <xdr:to>
      <xdr:col>3</xdr:col>
      <xdr:colOff>514350</xdr:colOff>
      <xdr:row>26</xdr:row>
      <xdr:rowOff>219075</xdr:rowOff>
    </xdr:to>
    <xdr:pic>
      <xdr:nvPicPr>
        <xdr:cNvPr id="23" name="Picture 24"/>
        <xdr:cNvPicPr preferRelativeResize="1">
          <a:picLocks noChangeAspect="1"/>
        </xdr:cNvPicPr>
      </xdr:nvPicPr>
      <xdr:blipFill>
        <a:blip r:embed="rId1"/>
        <a:stretch>
          <a:fillRect/>
        </a:stretch>
      </xdr:blipFill>
      <xdr:spPr>
        <a:xfrm>
          <a:off x="1600200" y="5724525"/>
          <a:ext cx="495300" cy="200025"/>
        </a:xfrm>
        <a:prstGeom prst="rect">
          <a:avLst/>
        </a:prstGeom>
        <a:noFill/>
        <a:ln w="9525" cmpd="sng">
          <a:noFill/>
        </a:ln>
      </xdr:spPr>
    </xdr:pic>
    <xdr:clientData/>
  </xdr:twoCellAnchor>
  <xdr:twoCellAnchor editAs="oneCell">
    <xdr:from>
      <xdr:col>3</xdr:col>
      <xdr:colOff>19050</xdr:colOff>
      <xdr:row>25</xdr:row>
      <xdr:rowOff>19050</xdr:rowOff>
    </xdr:from>
    <xdr:to>
      <xdr:col>3</xdr:col>
      <xdr:colOff>514350</xdr:colOff>
      <xdr:row>25</xdr:row>
      <xdr:rowOff>209550</xdr:rowOff>
    </xdr:to>
    <xdr:pic>
      <xdr:nvPicPr>
        <xdr:cNvPr id="24" name="Picture 25"/>
        <xdr:cNvPicPr preferRelativeResize="1">
          <a:picLocks noChangeAspect="1"/>
        </xdr:cNvPicPr>
      </xdr:nvPicPr>
      <xdr:blipFill>
        <a:blip r:embed="rId1"/>
        <a:stretch>
          <a:fillRect/>
        </a:stretch>
      </xdr:blipFill>
      <xdr:spPr>
        <a:xfrm>
          <a:off x="1600200" y="5505450"/>
          <a:ext cx="495300" cy="190500"/>
        </a:xfrm>
        <a:prstGeom prst="rect">
          <a:avLst/>
        </a:prstGeom>
        <a:noFill/>
        <a:ln w="9525" cmpd="sng">
          <a:noFill/>
        </a:ln>
      </xdr:spPr>
    </xdr:pic>
    <xdr:clientData/>
  </xdr:twoCellAnchor>
  <xdr:twoCellAnchor editAs="oneCell">
    <xdr:from>
      <xdr:col>3</xdr:col>
      <xdr:colOff>19050</xdr:colOff>
      <xdr:row>24</xdr:row>
      <xdr:rowOff>19050</xdr:rowOff>
    </xdr:from>
    <xdr:to>
      <xdr:col>3</xdr:col>
      <xdr:colOff>514350</xdr:colOff>
      <xdr:row>24</xdr:row>
      <xdr:rowOff>219075</xdr:rowOff>
    </xdr:to>
    <xdr:pic>
      <xdr:nvPicPr>
        <xdr:cNvPr id="25" name="Picture 26"/>
        <xdr:cNvPicPr preferRelativeResize="1">
          <a:picLocks noChangeAspect="1"/>
        </xdr:cNvPicPr>
      </xdr:nvPicPr>
      <xdr:blipFill>
        <a:blip r:embed="rId1"/>
        <a:stretch>
          <a:fillRect/>
        </a:stretch>
      </xdr:blipFill>
      <xdr:spPr>
        <a:xfrm>
          <a:off x="1600200" y="5286375"/>
          <a:ext cx="495300" cy="200025"/>
        </a:xfrm>
        <a:prstGeom prst="rect">
          <a:avLst/>
        </a:prstGeom>
        <a:noFill/>
        <a:ln w="9525" cmpd="sng">
          <a:noFill/>
        </a:ln>
      </xdr:spPr>
    </xdr:pic>
    <xdr:clientData/>
  </xdr:twoCellAnchor>
  <xdr:twoCellAnchor editAs="oneCell">
    <xdr:from>
      <xdr:col>3</xdr:col>
      <xdr:colOff>19050</xdr:colOff>
      <xdr:row>27</xdr:row>
      <xdr:rowOff>19050</xdr:rowOff>
    </xdr:from>
    <xdr:to>
      <xdr:col>3</xdr:col>
      <xdr:colOff>514350</xdr:colOff>
      <xdr:row>27</xdr:row>
      <xdr:rowOff>200025</xdr:rowOff>
    </xdr:to>
    <xdr:pic>
      <xdr:nvPicPr>
        <xdr:cNvPr id="26" name="Picture 27"/>
        <xdr:cNvPicPr preferRelativeResize="1">
          <a:picLocks noChangeAspect="1"/>
        </xdr:cNvPicPr>
      </xdr:nvPicPr>
      <xdr:blipFill>
        <a:blip r:embed="rId1"/>
        <a:stretch>
          <a:fillRect/>
        </a:stretch>
      </xdr:blipFill>
      <xdr:spPr>
        <a:xfrm>
          <a:off x="1600200" y="5943600"/>
          <a:ext cx="4953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tabColor indexed="20"/>
  </sheetPr>
  <dimension ref="A1:AK150"/>
  <sheetViews>
    <sheetView zoomScale="93" zoomScaleNormal="93" workbookViewId="0" topLeftCell="A1">
      <pane ySplit="6" topLeftCell="BM8"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3" t="s">
        <v>28</v>
      </c>
      <c r="E1" s="133"/>
      <c r="F1" s="31"/>
      <c r="G1" s="133" t="s">
        <v>29</v>
      </c>
      <c r="H1" s="133"/>
    </row>
    <row r="2" spans="4:18" ht="12.75">
      <c r="D2" s="31" t="s">
        <v>30</v>
      </c>
      <c r="E2" s="31" t="s">
        <v>31</v>
      </c>
      <c r="F2" s="31"/>
      <c r="G2" s="31" t="s">
        <v>30</v>
      </c>
      <c r="H2" s="31" t="s">
        <v>31</v>
      </c>
      <c r="R2"/>
    </row>
    <row r="3" spans="4:8" ht="12.75">
      <c r="D3" s="11">
        <v>1</v>
      </c>
      <c r="E3" s="11">
        <v>50</v>
      </c>
      <c r="G3" s="11">
        <v>1</v>
      </c>
      <c r="H3" s="11">
        <v>25</v>
      </c>
    </row>
    <row r="4" spans="2:17" ht="18" customHeight="1">
      <c r="B4" s="33">
        <v>26</v>
      </c>
      <c r="C4" s="33" t="s">
        <v>39</v>
      </c>
      <c r="D4" s="41"/>
      <c r="E4" s="42"/>
      <c r="F4" s="43"/>
      <c r="G4" s="41"/>
      <c r="H4" s="43"/>
      <c r="I4" s="41"/>
      <c r="J4" s="44"/>
      <c r="K4" s="41"/>
      <c r="L4" s="43"/>
      <c r="M4" s="41"/>
      <c r="N4" s="44"/>
      <c r="O4" s="41"/>
      <c r="P4" s="43"/>
      <c r="Q4" s="41"/>
    </row>
    <row r="5" spans="1:18" ht="12.75">
      <c r="A5" s="29" t="s">
        <v>27</v>
      </c>
      <c r="B5" s="29" t="s">
        <v>20</v>
      </c>
      <c r="C5" s="134"/>
      <c r="D5" s="135"/>
      <c r="E5" s="136"/>
      <c r="G5" s="137"/>
      <c r="H5" s="135"/>
      <c r="I5" s="136"/>
      <c r="K5" s="130"/>
      <c r="L5" s="131"/>
      <c r="M5" s="132"/>
      <c r="O5" s="127"/>
      <c r="P5" s="128"/>
      <c r="Q5" s="12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2">IF(MIN(D7,E7,H7,I7,L7:M7,P7,Q7)&gt;=0.01,"OK","")</f>
        <v>OK</v>
      </c>
      <c r="B7" s="21">
        <v>1</v>
      </c>
      <c r="C7" t="s">
        <v>75</v>
      </c>
      <c r="D7" s="11">
        <v>18.3</v>
      </c>
      <c r="E7" s="11">
        <v>7.7</v>
      </c>
      <c r="F7" s="13"/>
      <c r="G7" t="s">
        <v>77</v>
      </c>
      <c r="H7" s="11">
        <v>18.45</v>
      </c>
      <c r="I7" s="11">
        <v>8.57</v>
      </c>
      <c r="J7" s="22"/>
      <c r="K7" t="s">
        <v>61</v>
      </c>
      <c r="L7" s="11">
        <v>17.85</v>
      </c>
      <c r="M7" s="11">
        <v>8.39</v>
      </c>
      <c r="N7" s="22"/>
      <c r="O7" t="s">
        <v>81</v>
      </c>
      <c r="P7" s="11">
        <v>16.2</v>
      </c>
      <c r="Q7" s="11">
        <v>9.99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81</v>
      </c>
      <c r="D8" s="11">
        <v>18.7</v>
      </c>
      <c r="E8" s="11">
        <v>7.84</v>
      </c>
      <c r="F8" s="13"/>
      <c r="G8" t="s">
        <v>75</v>
      </c>
      <c r="H8" s="11">
        <v>18.25</v>
      </c>
      <c r="I8" s="11">
        <v>8.49</v>
      </c>
      <c r="J8" s="22"/>
      <c r="K8" t="s">
        <v>77</v>
      </c>
      <c r="L8" s="11">
        <v>18.2</v>
      </c>
      <c r="M8" s="11">
        <v>8.47</v>
      </c>
      <c r="N8" s="22"/>
      <c r="O8" t="s">
        <v>61</v>
      </c>
      <c r="P8" s="11">
        <v>15.8</v>
      </c>
      <c r="Q8" s="11">
        <v>9.58</v>
      </c>
      <c r="R8" s="17">
        <f aca="true" t="shared" si="1" ref="R8:R20">IF(((SUM(D8:Q8))*100)&lt;&gt;INT((SUM(D8:Q8)*100)),"Too many dec places","")</f>
      </c>
      <c r="S8" s="20"/>
      <c r="T8" s="20"/>
      <c r="U8" s="20"/>
      <c r="V8" s="20"/>
      <c r="W8" s="20"/>
      <c r="X8" s="20"/>
      <c r="Y8" s="20"/>
      <c r="Z8" s="20"/>
      <c r="AA8" s="20"/>
      <c r="AB8" s="20"/>
      <c r="AC8" s="20"/>
      <c r="AD8" s="20"/>
      <c r="AE8" s="20"/>
    </row>
    <row r="9" spans="1:31" ht="12.75">
      <c r="A9" s="3" t="str">
        <f t="shared" si="0"/>
        <v>OK</v>
      </c>
      <c r="B9" s="21">
        <v>3</v>
      </c>
      <c r="C9" t="s">
        <v>73</v>
      </c>
      <c r="D9" s="11">
        <v>13.8</v>
      </c>
      <c r="E9" s="11">
        <v>8.27</v>
      </c>
      <c r="F9" s="13"/>
      <c r="G9" t="s">
        <v>74</v>
      </c>
      <c r="H9" s="11">
        <v>20.9</v>
      </c>
      <c r="I9" s="11">
        <v>7.83</v>
      </c>
      <c r="J9" s="22"/>
      <c r="K9" t="s">
        <v>76</v>
      </c>
      <c r="L9" s="11">
        <v>20.35</v>
      </c>
      <c r="M9" s="11">
        <v>7.96</v>
      </c>
      <c r="N9" s="22"/>
      <c r="O9" t="s">
        <v>79</v>
      </c>
      <c r="P9" s="11">
        <v>17.45</v>
      </c>
      <c r="Q9" s="11">
        <v>8.55</v>
      </c>
      <c r="R9" s="17">
        <f t="shared" si="1"/>
      </c>
      <c r="S9" s="20"/>
      <c r="T9" s="20"/>
      <c r="U9" s="20"/>
      <c r="V9" s="20"/>
      <c r="W9" s="20"/>
      <c r="X9" s="20"/>
      <c r="Y9" s="20"/>
      <c r="Z9" s="20"/>
      <c r="AA9" s="20"/>
      <c r="AB9" s="20"/>
      <c r="AC9" s="20"/>
      <c r="AD9" s="20"/>
      <c r="AE9" s="20"/>
    </row>
    <row r="10" spans="1:31" ht="12.75">
      <c r="A10" s="3" t="str">
        <f t="shared" si="0"/>
        <v>OK</v>
      </c>
      <c r="B10" s="21">
        <v>4</v>
      </c>
      <c r="C10" t="s">
        <v>79</v>
      </c>
      <c r="D10" s="11">
        <v>19.4</v>
      </c>
      <c r="E10" s="11">
        <v>8.35</v>
      </c>
      <c r="F10" s="13"/>
      <c r="G10" t="s">
        <v>73</v>
      </c>
      <c r="H10" s="11">
        <v>17.05</v>
      </c>
      <c r="I10" s="11">
        <v>8.21</v>
      </c>
      <c r="J10" s="22"/>
      <c r="K10" t="s">
        <v>74</v>
      </c>
      <c r="L10" s="11">
        <v>21.3</v>
      </c>
      <c r="M10" s="11">
        <v>7.61</v>
      </c>
      <c r="N10" s="22"/>
      <c r="O10" t="s">
        <v>76</v>
      </c>
      <c r="P10" s="11">
        <v>17.05</v>
      </c>
      <c r="Q10" s="11">
        <v>8.69</v>
      </c>
      <c r="R10" s="17">
        <f t="shared" si="1"/>
      </c>
      <c r="S10" s="20"/>
      <c r="T10" s="20"/>
      <c r="U10" s="20"/>
      <c r="V10" s="20"/>
      <c r="W10" s="20"/>
      <c r="X10" s="20"/>
      <c r="Y10" s="20"/>
      <c r="Z10" s="20"/>
      <c r="AA10" s="20"/>
      <c r="AB10" s="20"/>
      <c r="AC10" s="20"/>
      <c r="AD10" s="20"/>
      <c r="AE10" s="20"/>
    </row>
    <row r="11" spans="1:37" ht="12.75">
      <c r="A11" s="3" t="str">
        <f t="shared" si="0"/>
        <v>OK</v>
      </c>
      <c r="B11" s="21">
        <v>5</v>
      </c>
      <c r="C11" t="s">
        <v>80</v>
      </c>
      <c r="D11" s="11">
        <v>16.95</v>
      </c>
      <c r="E11" s="11">
        <v>9.13</v>
      </c>
      <c r="F11" s="13"/>
      <c r="G11" t="s">
        <v>70</v>
      </c>
      <c r="H11" s="11">
        <v>17.95</v>
      </c>
      <c r="I11" s="11">
        <v>9.22</v>
      </c>
      <c r="J11" s="22"/>
      <c r="K11" t="s">
        <v>68</v>
      </c>
      <c r="L11" s="11">
        <v>15.2</v>
      </c>
      <c r="M11" s="11">
        <v>8.58</v>
      </c>
      <c r="N11" s="22"/>
      <c r="O11" t="s">
        <v>63</v>
      </c>
      <c r="P11" s="11">
        <v>16.65</v>
      </c>
      <c r="Q11" s="11">
        <v>8.33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63</v>
      </c>
      <c r="D12" s="11">
        <v>21.45</v>
      </c>
      <c r="E12" s="11">
        <v>7.48</v>
      </c>
      <c r="F12" s="13"/>
      <c r="G12" t="s">
        <v>80</v>
      </c>
      <c r="H12" s="11">
        <v>16.25</v>
      </c>
      <c r="I12" s="11">
        <v>8.88</v>
      </c>
      <c r="J12" s="22"/>
      <c r="K12" t="s">
        <v>70</v>
      </c>
      <c r="L12" s="11">
        <v>17.15</v>
      </c>
      <c r="M12" s="11">
        <v>8.58</v>
      </c>
      <c r="N12" s="22"/>
      <c r="O12" t="s">
        <v>68</v>
      </c>
      <c r="P12" s="11">
        <v>15.2</v>
      </c>
      <c r="Q12" s="11">
        <v>9.22</v>
      </c>
      <c r="R12" s="17">
        <f t="shared" si="1"/>
      </c>
      <c r="S12" s="20"/>
      <c r="T12" s="20"/>
      <c r="U12" s="20"/>
      <c r="V12" s="20"/>
      <c r="W12" s="20"/>
      <c r="X12" s="20"/>
      <c r="Y12" s="20"/>
      <c r="Z12" s="20"/>
      <c r="AA12" s="20"/>
      <c r="AB12" s="20"/>
      <c r="AC12" s="20"/>
      <c r="AD12" s="20"/>
      <c r="AE12" s="20"/>
    </row>
    <row r="13" spans="1:31" ht="12.75">
      <c r="A13" s="3" t="str">
        <f t="shared" si="0"/>
        <v>OK</v>
      </c>
      <c r="B13" s="21">
        <v>7</v>
      </c>
      <c r="C13" t="s">
        <v>62</v>
      </c>
      <c r="D13" s="11">
        <v>19.3</v>
      </c>
      <c r="E13" s="11">
        <v>8.41</v>
      </c>
      <c r="F13" s="13"/>
      <c r="G13" t="s">
        <v>83</v>
      </c>
      <c r="H13" s="11">
        <v>18.65</v>
      </c>
      <c r="I13" s="11">
        <v>9.02</v>
      </c>
      <c r="J13" s="22"/>
      <c r="K13" t="s">
        <v>82</v>
      </c>
      <c r="L13" s="11">
        <v>18.9</v>
      </c>
      <c r="M13" s="11">
        <v>8.99</v>
      </c>
      <c r="N13" s="22"/>
      <c r="O13" t="s">
        <v>69</v>
      </c>
      <c r="P13" s="11">
        <v>16.8</v>
      </c>
      <c r="Q13" s="11">
        <v>8.8</v>
      </c>
      <c r="R13" s="17">
        <f t="shared" si="1"/>
      </c>
      <c r="S13" s="20"/>
      <c r="T13" s="20"/>
      <c r="U13" s="20"/>
      <c r="V13" s="20"/>
      <c r="W13" s="20"/>
      <c r="X13" s="20"/>
      <c r="Y13" s="20"/>
      <c r="Z13" s="20"/>
      <c r="AA13" s="20"/>
      <c r="AB13" s="20"/>
      <c r="AC13" s="20"/>
      <c r="AD13" s="20"/>
      <c r="AE13" s="20"/>
    </row>
    <row r="14" spans="1:31" ht="12.75">
      <c r="A14" s="3" t="str">
        <f t="shared" si="0"/>
        <v>OK</v>
      </c>
      <c r="B14" s="21">
        <v>8</v>
      </c>
      <c r="C14" t="s">
        <v>69</v>
      </c>
      <c r="D14" s="11">
        <v>18.05</v>
      </c>
      <c r="E14" s="11">
        <v>8.52</v>
      </c>
      <c r="F14" s="13"/>
      <c r="G14" t="s">
        <v>62</v>
      </c>
      <c r="H14" s="11">
        <v>18.75</v>
      </c>
      <c r="I14" s="11">
        <v>8.62</v>
      </c>
      <c r="J14" s="22"/>
      <c r="K14" t="s">
        <v>83</v>
      </c>
      <c r="L14" s="11">
        <v>19.4</v>
      </c>
      <c r="M14" s="11">
        <v>8.78</v>
      </c>
      <c r="N14" s="22"/>
      <c r="O14" t="s">
        <v>82</v>
      </c>
      <c r="P14" s="11">
        <v>16.35</v>
      </c>
      <c r="Q14" s="11">
        <v>9.7</v>
      </c>
      <c r="R14" s="17">
        <f t="shared" si="1"/>
      </c>
      <c r="S14" s="20"/>
      <c r="T14" s="20"/>
      <c r="U14" s="20"/>
      <c r="V14" s="20"/>
      <c r="W14" s="20"/>
      <c r="X14" s="20"/>
      <c r="Y14" s="20"/>
      <c r="Z14" s="20"/>
      <c r="AA14" s="20"/>
      <c r="AB14" s="20"/>
      <c r="AC14" s="20"/>
      <c r="AD14" s="20"/>
      <c r="AE14" s="20"/>
    </row>
    <row r="15" spans="1:31" ht="12.75">
      <c r="A15" s="3" t="str">
        <f t="shared" si="0"/>
        <v>OK</v>
      </c>
      <c r="B15" s="21">
        <v>9</v>
      </c>
      <c r="C15" t="s">
        <v>64</v>
      </c>
      <c r="D15" s="11">
        <v>18.85</v>
      </c>
      <c r="E15" s="11">
        <v>8.15</v>
      </c>
      <c r="F15" s="13"/>
      <c r="G15" t="s">
        <v>71</v>
      </c>
      <c r="H15" s="11">
        <v>16.8</v>
      </c>
      <c r="I15" s="11">
        <v>8.55</v>
      </c>
      <c r="J15" s="22"/>
      <c r="K15" t="s">
        <v>75</v>
      </c>
      <c r="L15" s="11">
        <v>20.15</v>
      </c>
      <c r="M15" s="11">
        <v>8.92</v>
      </c>
      <c r="N15" s="22"/>
      <c r="O15" t="s">
        <v>77</v>
      </c>
      <c r="P15" s="11">
        <v>14.7</v>
      </c>
      <c r="Q15" s="11">
        <v>10.1</v>
      </c>
      <c r="R15" s="17">
        <f t="shared" si="1"/>
      </c>
      <c r="S15" s="20"/>
      <c r="T15" s="20"/>
      <c r="U15" s="20"/>
      <c r="V15" s="20"/>
      <c r="W15" s="20"/>
      <c r="X15" s="20"/>
      <c r="Y15" s="20"/>
      <c r="Z15" s="20"/>
      <c r="AA15" s="20"/>
      <c r="AB15" s="20"/>
      <c r="AC15" s="20"/>
      <c r="AD15" s="20"/>
      <c r="AE15" s="20"/>
    </row>
    <row r="16" spans="1:31" ht="12.75">
      <c r="A16" s="3" t="str">
        <f t="shared" si="0"/>
        <v>OK</v>
      </c>
      <c r="B16" s="21">
        <v>10</v>
      </c>
      <c r="C16" t="s">
        <v>77</v>
      </c>
      <c r="D16" s="11">
        <v>18.6</v>
      </c>
      <c r="E16" s="11">
        <v>8.21</v>
      </c>
      <c r="F16" s="13"/>
      <c r="G16" t="s">
        <v>64</v>
      </c>
      <c r="H16" s="11">
        <v>20.55</v>
      </c>
      <c r="I16" s="11">
        <v>7.92</v>
      </c>
      <c r="J16" s="22"/>
      <c r="K16" t="s">
        <v>71</v>
      </c>
      <c r="L16" s="11">
        <v>14.5</v>
      </c>
      <c r="M16" s="11">
        <v>8.85</v>
      </c>
      <c r="N16" s="22"/>
      <c r="O16" t="s">
        <v>75</v>
      </c>
      <c r="P16" s="11">
        <v>20.6</v>
      </c>
      <c r="Q16" s="11">
        <v>7.98</v>
      </c>
      <c r="R16" s="17">
        <f t="shared" si="1"/>
      </c>
      <c r="S16" s="20"/>
      <c r="T16" s="20"/>
      <c r="U16" s="20"/>
      <c r="V16" s="20"/>
      <c r="W16" s="20"/>
      <c r="X16" s="20"/>
      <c r="Y16" s="20"/>
      <c r="Z16" s="20"/>
      <c r="AA16" s="20"/>
      <c r="AB16" s="20"/>
      <c r="AC16" s="20"/>
      <c r="AD16" s="20"/>
      <c r="AE16" s="20"/>
    </row>
    <row r="17" spans="1:31" ht="12.75">
      <c r="A17" s="3" t="str">
        <f t="shared" si="0"/>
        <v>OK</v>
      </c>
      <c r="B17" s="21">
        <v>11</v>
      </c>
      <c r="C17" t="s">
        <v>72</v>
      </c>
      <c r="D17" s="11">
        <v>18.25</v>
      </c>
      <c r="E17" s="11">
        <v>8.78</v>
      </c>
      <c r="F17" s="13"/>
      <c r="G17" t="s">
        <v>60</v>
      </c>
      <c r="H17" s="11">
        <v>21.2</v>
      </c>
      <c r="I17" s="11">
        <v>8.06</v>
      </c>
      <c r="J17" s="22"/>
      <c r="K17" t="s">
        <v>59</v>
      </c>
      <c r="L17" s="11">
        <v>22.2</v>
      </c>
      <c r="M17" s="11">
        <v>7.09</v>
      </c>
      <c r="N17" s="22"/>
      <c r="O17" t="s">
        <v>78</v>
      </c>
      <c r="P17" s="11">
        <v>18.4</v>
      </c>
      <c r="Q17" s="11">
        <v>8.38</v>
      </c>
      <c r="R17" s="17">
        <f t="shared" si="1"/>
      </c>
      <c r="S17" s="20"/>
      <c r="T17" s="20"/>
      <c r="U17" s="20"/>
      <c r="V17" s="20"/>
      <c r="W17" s="20"/>
      <c r="X17" s="20"/>
      <c r="Y17" s="20"/>
      <c r="Z17" s="20"/>
      <c r="AA17" s="20"/>
      <c r="AB17" s="20"/>
      <c r="AC17" s="20"/>
      <c r="AD17" s="20"/>
      <c r="AE17" s="20"/>
    </row>
    <row r="18" spans="1:31" ht="12.75">
      <c r="A18" s="3" t="str">
        <f t="shared" si="0"/>
        <v>OK</v>
      </c>
      <c r="B18" s="21">
        <v>12</v>
      </c>
      <c r="C18" t="s">
        <v>78</v>
      </c>
      <c r="D18" s="11">
        <v>19.9</v>
      </c>
      <c r="E18" s="11">
        <v>7.89</v>
      </c>
      <c r="F18" s="13"/>
      <c r="G18" t="s">
        <v>72</v>
      </c>
      <c r="H18" s="11">
        <v>20.25</v>
      </c>
      <c r="I18" s="11">
        <v>8.29</v>
      </c>
      <c r="J18" s="22"/>
      <c r="K18" t="s">
        <v>60</v>
      </c>
      <c r="L18" s="11">
        <v>20.75</v>
      </c>
      <c r="M18" s="11">
        <v>7.64</v>
      </c>
      <c r="N18" s="22"/>
      <c r="O18" t="s">
        <v>59</v>
      </c>
      <c r="P18" s="11">
        <v>21.4</v>
      </c>
      <c r="Q18" s="11">
        <v>7.67</v>
      </c>
      <c r="R18" s="17">
        <f t="shared" si="1"/>
      </c>
      <c r="S18" s="20"/>
      <c r="T18" s="20"/>
      <c r="U18" s="20"/>
      <c r="V18" s="20"/>
      <c r="W18" s="20"/>
      <c r="X18" s="20"/>
      <c r="Y18" s="20"/>
      <c r="Z18" s="20"/>
      <c r="AA18" s="20"/>
      <c r="AB18" s="20"/>
      <c r="AC18" s="20"/>
      <c r="AD18" s="20"/>
      <c r="AE18" s="20"/>
    </row>
    <row r="19" spans="1:31" ht="12.75">
      <c r="A19" s="3">
        <f t="shared" si="0"/>
      </c>
      <c r="B19" s="21">
        <v>13</v>
      </c>
      <c r="C19" t="s">
        <v>66</v>
      </c>
      <c r="D19" s="11">
        <v>16.05</v>
      </c>
      <c r="E19" s="11">
        <v>7.45</v>
      </c>
      <c r="F19" s="13"/>
      <c r="G19" t="s">
        <v>67</v>
      </c>
      <c r="H19" s="11">
        <v>26.2</v>
      </c>
      <c r="I19" s="11">
        <v>6.5</v>
      </c>
      <c r="J19" s="22"/>
      <c r="K19" t="s">
        <v>65</v>
      </c>
      <c r="L19" s="11">
        <v>19.45</v>
      </c>
      <c r="M19" s="11">
        <v>7.98</v>
      </c>
      <c r="N19" s="22"/>
      <c r="O19" t="s">
        <v>84</v>
      </c>
      <c r="P19" s="11">
        <v>0</v>
      </c>
      <c r="Q19" s="11">
        <v>0</v>
      </c>
      <c r="R19" s="17">
        <f t="shared" si="1"/>
      </c>
      <c r="S19" s="20"/>
      <c r="T19" s="20"/>
      <c r="U19" s="20"/>
      <c r="V19" s="20"/>
      <c r="W19" s="20"/>
      <c r="X19" s="20"/>
      <c r="Y19" s="20"/>
      <c r="Z19" s="20"/>
      <c r="AA19" s="20"/>
      <c r="AB19" s="20"/>
      <c r="AC19" s="20"/>
      <c r="AD19" s="20"/>
      <c r="AE19" s="20"/>
    </row>
    <row r="20" spans="1:31" ht="12.75">
      <c r="A20" s="3">
        <f t="shared" si="0"/>
      </c>
      <c r="B20" s="21">
        <v>14</v>
      </c>
      <c r="C20" t="s">
        <v>84</v>
      </c>
      <c r="D20" s="11">
        <v>0</v>
      </c>
      <c r="E20" s="11">
        <v>0</v>
      </c>
      <c r="F20" s="13"/>
      <c r="G20" t="s">
        <v>66</v>
      </c>
      <c r="H20" s="11">
        <v>15.05</v>
      </c>
      <c r="I20" s="11">
        <v>8.31</v>
      </c>
      <c r="J20" s="22"/>
      <c r="K20" t="s">
        <v>67</v>
      </c>
      <c r="L20" s="11">
        <v>21.8</v>
      </c>
      <c r="M20" s="11">
        <v>6.5</v>
      </c>
      <c r="N20" s="22"/>
      <c r="O20" t="s">
        <v>65</v>
      </c>
      <c r="P20" s="11">
        <v>18.55</v>
      </c>
      <c r="Q20" s="11">
        <v>8.3</v>
      </c>
      <c r="R20" s="17">
        <f t="shared" si="1"/>
      </c>
      <c r="S20" s="20"/>
      <c r="T20" s="20"/>
      <c r="U20" s="20"/>
      <c r="V20" s="20"/>
      <c r="W20" s="20"/>
      <c r="X20" s="20"/>
      <c r="Y20" s="20"/>
      <c r="Z20" s="20"/>
      <c r="AA20" s="20"/>
      <c r="AB20" s="20"/>
      <c r="AC20" s="20"/>
      <c r="AD20" s="20"/>
      <c r="AE20" s="20"/>
    </row>
    <row r="21" spans="1:31" ht="12.75">
      <c r="A21" s="3" t="str">
        <f t="shared" si="0"/>
        <v>OK</v>
      </c>
      <c r="B21" s="21">
        <v>15</v>
      </c>
      <c r="C21" t="s">
        <v>61</v>
      </c>
      <c r="D21" s="11">
        <v>16.9</v>
      </c>
      <c r="E21" s="11">
        <v>8.05</v>
      </c>
      <c r="F21" s="13"/>
      <c r="G21" t="s">
        <v>81</v>
      </c>
      <c r="H21" s="11">
        <v>18.3</v>
      </c>
      <c r="I21" s="11">
        <v>8.32</v>
      </c>
      <c r="J21" s="22"/>
      <c r="K21" t="s">
        <v>73</v>
      </c>
      <c r="L21" s="11">
        <v>21.6</v>
      </c>
      <c r="M21" s="11">
        <v>7.8</v>
      </c>
      <c r="N21" s="22"/>
      <c r="O21" t="s">
        <v>74</v>
      </c>
      <c r="P21" s="11">
        <v>20.9</v>
      </c>
      <c r="Q21" s="11">
        <v>7.77</v>
      </c>
      <c r="R21" s="17">
        <f>IF(((SUM(D21:Q21))*100)&lt;&gt;INT((SUM(D21:Q21)*100)),"Too many dec places","")</f>
      </c>
      <c r="S21" s="20"/>
      <c r="T21" s="20"/>
      <c r="U21" s="20"/>
      <c r="V21" s="20"/>
      <c r="W21" s="20"/>
      <c r="X21" s="20"/>
      <c r="Y21" s="20"/>
      <c r="Z21" s="20"/>
      <c r="AA21" s="20"/>
      <c r="AB21" s="20"/>
      <c r="AC21" s="20"/>
      <c r="AD21" s="20"/>
      <c r="AE21" s="20"/>
    </row>
    <row r="22" spans="1:31" ht="12.75">
      <c r="A22" s="3" t="str">
        <f t="shared" si="0"/>
        <v>OK</v>
      </c>
      <c r="B22" s="21">
        <v>16</v>
      </c>
      <c r="C22" t="s">
        <v>74</v>
      </c>
      <c r="D22" s="11">
        <v>22.2</v>
      </c>
      <c r="E22" s="11">
        <v>7.52</v>
      </c>
      <c r="F22" s="13"/>
      <c r="G22" t="s">
        <v>61</v>
      </c>
      <c r="H22" s="11">
        <v>16.3</v>
      </c>
      <c r="I22" s="11">
        <v>8.76</v>
      </c>
      <c r="J22" s="22"/>
      <c r="K22" t="s">
        <v>81</v>
      </c>
      <c r="L22" s="11">
        <v>21</v>
      </c>
      <c r="M22" s="11">
        <v>7.3</v>
      </c>
      <c r="N22" s="22"/>
      <c r="O22" t="s">
        <v>73</v>
      </c>
      <c r="P22" s="11">
        <v>18.4</v>
      </c>
      <c r="Q22" s="11">
        <v>8.09</v>
      </c>
      <c r="R22" s="17">
        <f aca="true" t="shared" si="2" ref="R22:R32">IF(((SUM(D22:Q22))*100)&lt;&gt;INT((SUM(D22:Q22)*100)),"Too many dec places","")</f>
      </c>
      <c r="S22" s="20"/>
      <c r="T22" s="20"/>
      <c r="U22" s="20"/>
      <c r="V22" s="20"/>
      <c r="W22" s="20"/>
      <c r="X22" s="20"/>
      <c r="Y22" s="20"/>
      <c r="Z22" s="20"/>
      <c r="AA22" s="20"/>
      <c r="AB22" s="20"/>
      <c r="AC22" s="20"/>
      <c r="AD22" s="20"/>
      <c r="AE22" s="20"/>
    </row>
    <row r="23" spans="1:31" ht="12.75">
      <c r="A23" s="3" t="str">
        <f t="shared" si="0"/>
        <v>OK</v>
      </c>
      <c r="B23" s="21">
        <v>17</v>
      </c>
      <c r="C23" t="s">
        <v>76</v>
      </c>
      <c r="D23" s="11">
        <v>18.8</v>
      </c>
      <c r="E23" s="11">
        <v>8.12</v>
      </c>
      <c r="F23" s="13"/>
      <c r="G23" t="s">
        <v>79</v>
      </c>
      <c r="H23" s="11">
        <v>19.25</v>
      </c>
      <c r="I23" s="11">
        <v>8.39</v>
      </c>
      <c r="J23" s="22"/>
      <c r="K23" t="s">
        <v>64</v>
      </c>
      <c r="L23" s="11">
        <v>20.1</v>
      </c>
      <c r="M23" s="11">
        <v>8.03</v>
      </c>
      <c r="N23" s="22"/>
      <c r="O23" t="s">
        <v>71</v>
      </c>
      <c r="P23" s="11">
        <v>13.35</v>
      </c>
      <c r="Q23" s="11">
        <v>9.98</v>
      </c>
      <c r="R23" s="17">
        <f t="shared" si="2"/>
      </c>
      <c r="S23" s="20"/>
      <c r="T23" s="20"/>
      <c r="U23" s="20"/>
      <c r="V23" s="20"/>
      <c r="W23" s="20"/>
      <c r="X23" s="20"/>
      <c r="Y23" s="20"/>
      <c r="Z23" s="20"/>
      <c r="AA23" s="20"/>
      <c r="AB23" s="20"/>
      <c r="AC23" s="20"/>
      <c r="AD23" s="20"/>
      <c r="AE23" s="20"/>
    </row>
    <row r="24" spans="1:31" ht="12.75">
      <c r="A24" s="3" t="str">
        <f t="shared" si="0"/>
        <v>OK</v>
      </c>
      <c r="B24" s="21">
        <v>18</v>
      </c>
      <c r="C24" t="s">
        <v>71</v>
      </c>
      <c r="D24" s="11">
        <v>15</v>
      </c>
      <c r="E24" s="11">
        <v>8.79</v>
      </c>
      <c r="F24" s="13"/>
      <c r="G24" t="s">
        <v>76</v>
      </c>
      <c r="H24" s="11">
        <v>16.05</v>
      </c>
      <c r="I24" s="11">
        <v>8.59</v>
      </c>
      <c r="J24" s="22"/>
      <c r="K24" t="s">
        <v>79</v>
      </c>
      <c r="L24" s="11">
        <v>19.15</v>
      </c>
      <c r="M24" s="11">
        <v>8.12</v>
      </c>
      <c r="N24" s="22"/>
      <c r="O24" t="s">
        <v>64</v>
      </c>
      <c r="P24" s="11">
        <v>18.15</v>
      </c>
      <c r="Q24" s="11">
        <v>8.49</v>
      </c>
      <c r="R24" s="17">
        <f t="shared" si="2"/>
      </c>
      <c r="S24" s="20"/>
      <c r="T24" s="20"/>
      <c r="U24" s="20"/>
      <c r="V24" s="20"/>
      <c r="W24" s="20"/>
      <c r="X24" s="20"/>
      <c r="Y24" s="20"/>
      <c r="Z24" s="20"/>
      <c r="AA24" s="20"/>
      <c r="AB24" s="20"/>
      <c r="AC24" s="20"/>
      <c r="AD24" s="20"/>
      <c r="AE24" s="20"/>
    </row>
    <row r="25" spans="1:31" ht="12.75">
      <c r="A25" s="3" t="str">
        <f t="shared" si="0"/>
        <v>OK</v>
      </c>
      <c r="B25" s="21">
        <v>19</v>
      </c>
      <c r="C25" t="s">
        <v>68</v>
      </c>
      <c r="D25" s="11">
        <v>19.45</v>
      </c>
      <c r="E25" s="11">
        <v>8.01</v>
      </c>
      <c r="F25" s="13"/>
      <c r="G25" t="s">
        <v>69</v>
      </c>
      <c r="H25" s="11">
        <v>19.8</v>
      </c>
      <c r="I25" s="11">
        <v>8.44</v>
      </c>
      <c r="J25" s="22"/>
      <c r="K25" t="s">
        <v>80</v>
      </c>
      <c r="L25" s="11">
        <v>19.05</v>
      </c>
      <c r="M25" s="11">
        <v>8.68</v>
      </c>
      <c r="N25" s="22"/>
      <c r="O25" t="s">
        <v>83</v>
      </c>
      <c r="P25" s="11">
        <v>17.45</v>
      </c>
      <c r="Q25" s="11">
        <v>9.02</v>
      </c>
      <c r="R25" s="17">
        <f t="shared" si="2"/>
      </c>
      <c r="S25" s="20"/>
      <c r="T25" s="20"/>
      <c r="U25" s="20"/>
      <c r="V25" s="20"/>
      <c r="W25" s="20"/>
      <c r="X25" s="20"/>
      <c r="Y25" s="20"/>
      <c r="Z25" s="20"/>
      <c r="AA25" s="20"/>
      <c r="AB25" s="20"/>
      <c r="AC25" s="20"/>
      <c r="AD25" s="20"/>
      <c r="AE25" s="20"/>
    </row>
    <row r="26" spans="1:31" ht="12.75">
      <c r="A26" s="3" t="str">
        <f t="shared" si="0"/>
        <v>OK</v>
      </c>
      <c r="B26" s="21">
        <v>20</v>
      </c>
      <c r="C26" t="s">
        <v>83</v>
      </c>
      <c r="D26" s="11">
        <v>20.45</v>
      </c>
      <c r="E26" s="11">
        <v>8.55</v>
      </c>
      <c r="F26" s="13"/>
      <c r="G26" t="s">
        <v>68</v>
      </c>
      <c r="H26" s="11">
        <v>19.2</v>
      </c>
      <c r="I26" s="11">
        <v>7.53</v>
      </c>
      <c r="J26" s="22"/>
      <c r="K26" t="s">
        <v>69</v>
      </c>
      <c r="L26" s="11">
        <v>20.85</v>
      </c>
      <c r="M26" s="11">
        <v>7.95</v>
      </c>
      <c r="N26" s="22"/>
      <c r="O26" t="s">
        <v>80</v>
      </c>
      <c r="P26" s="11">
        <v>13.75</v>
      </c>
      <c r="Q26" s="11">
        <v>8.45</v>
      </c>
      <c r="R26" s="17">
        <f t="shared" si="2"/>
      </c>
      <c r="S26" s="20"/>
      <c r="T26" s="20"/>
      <c r="U26" s="20"/>
      <c r="V26" s="20"/>
      <c r="W26" s="20"/>
      <c r="X26" s="20"/>
      <c r="Y26" s="20"/>
      <c r="Z26" s="20"/>
      <c r="AA26" s="20"/>
      <c r="AB26" s="20"/>
      <c r="AC26" s="20"/>
      <c r="AD26" s="20"/>
      <c r="AE26" s="20"/>
    </row>
    <row r="27" spans="1:31" ht="12.75">
      <c r="A27" s="3" t="str">
        <f t="shared" si="0"/>
        <v>OK</v>
      </c>
      <c r="B27" s="21">
        <v>21</v>
      </c>
      <c r="C27" t="s">
        <v>82</v>
      </c>
      <c r="D27" s="11">
        <v>18.5</v>
      </c>
      <c r="E27" s="11">
        <v>9.03</v>
      </c>
      <c r="F27" s="13"/>
      <c r="G27" t="s">
        <v>63</v>
      </c>
      <c r="H27" s="11">
        <v>22.45</v>
      </c>
      <c r="I27" s="11">
        <v>7.5</v>
      </c>
      <c r="J27" s="22"/>
      <c r="K27" t="s">
        <v>62</v>
      </c>
      <c r="L27" s="11">
        <v>20.9</v>
      </c>
      <c r="M27" s="11">
        <v>7.92</v>
      </c>
      <c r="N27" s="22"/>
      <c r="O27" t="s">
        <v>70</v>
      </c>
      <c r="P27" s="11">
        <v>15.55</v>
      </c>
      <c r="Q27" s="11">
        <v>9</v>
      </c>
      <c r="R27" s="17">
        <f t="shared" si="2"/>
      </c>
      <c r="S27" s="20"/>
      <c r="T27" s="20"/>
      <c r="U27" s="20"/>
      <c r="V27" s="20"/>
      <c r="W27" s="20"/>
      <c r="X27" s="20"/>
      <c r="Y27" s="20"/>
      <c r="Z27" s="20"/>
      <c r="AA27" s="20"/>
      <c r="AB27" s="20"/>
      <c r="AC27" s="20"/>
      <c r="AD27" s="20"/>
      <c r="AE27" s="20"/>
    </row>
    <row r="28" spans="1:31" ht="12.75">
      <c r="A28" s="3" t="str">
        <f t="shared" si="0"/>
        <v>OK</v>
      </c>
      <c r="B28" s="21">
        <v>22</v>
      </c>
      <c r="C28" t="s">
        <v>70</v>
      </c>
      <c r="D28" s="11">
        <v>17.8</v>
      </c>
      <c r="E28" s="11">
        <v>8.13</v>
      </c>
      <c r="F28" s="13"/>
      <c r="G28" t="s">
        <v>82</v>
      </c>
      <c r="H28" s="11">
        <v>18.7</v>
      </c>
      <c r="I28" s="11">
        <v>8.83</v>
      </c>
      <c r="J28" s="22"/>
      <c r="K28" t="s">
        <v>63</v>
      </c>
      <c r="L28" s="11">
        <v>23.5</v>
      </c>
      <c r="M28" s="11">
        <v>6.94</v>
      </c>
      <c r="N28" s="22"/>
      <c r="O28" t="s">
        <v>62</v>
      </c>
      <c r="P28" s="11">
        <v>20.15</v>
      </c>
      <c r="Q28" s="11">
        <v>8.08</v>
      </c>
      <c r="R28" s="17">
        <f t="shared" si="2"/>
      </c>
      <c r="S28" s="20"/>
      <c r="T28" s="20"/>
      <c r="U28" s="20"/>
      <c r="V28" s="20"/>
      <c r="W28" s="20"/>
      <c r="X28" s="20"/>
      <c r="Y28" s="20"/>
      <c r="Z28" s="20"/>
      <c r="AA28" s="20"/>
      <c r="AB28" s="20"/>
      <c r="AC28" s="20"/>
      <c r="AD28" s="20"/>
      <c r="AE28" s="20"/>
    </row>
    <row r="29" spans="1:31" ht="12.75">
      <c r="A29" s="3">
        <f t="shared" si="0"/>
      </c>
      <c r="B29" s="21">
        <v>23</v>
      </c>
      <c r="C29" t="s">
        <v>59</v>
      </c>
      <c r="D29" s="11">
        <v>21.85</v>
      </c>
      <c r="E29" s="11">
        <v>6.8</v>
      </c>
      <c r="F29" s="13"/>
      <c r="G29" t="s">
        <v>84</v>
      </c>
      <c r="H29" s="11">
        <v>0</v>
      </c>
      <c r="I29" s="11">
        <v>0</v>
      </c>
      <c r="J29" s="22"/>
      <c r="K29" t="s">
        <v>72</v>
      </c>
      <c r="L29" s="11">
        <v>19.55</v>
      </c>
      <c r="M29" s="11">
        <v>7.66</v>
      </c>
      <c r="N29" s="22"/>
      <c r="O29" t="s">
        <v>67</v>
      </c>
      <c r="P29" s="11">
        <v>24.15</v>
      </c>
      <c r="Q29" s="11">
        <v>6.56</v>
      </c>
      <c r="R29" s="17">
        <f t="shared" si="2"/>
      </c>
      <c r="S29" s="20"/>
      <c r="T29" s="20"/>
      <c r="U29" s="20"/>
      <c r="V29" s="20"/>
      <c r="W29" s="20"/>
      <c r="X29" s="20"/>
      <c r="Y29" s="20"/>
      <c r="Z29" s="20"/>
      <c r="AA29" s="20"/>
      <c r="AB29" s="20"/>
      <c r="AC29" s="20"/>
      <c r="AD29" s="20"/>
      <c r="AE29" s="20"/>
    </row>
    <row r="30" spans="1:31" ht="12.75">
      <c r="A30" s="3">
        <f t="shared" si="0"/>
      </c>
      <c r="B30" s="21">
        <v>24</v>
      </c>
      <c r="C30" t="s">
        <v>67</v>
      </c>
      <c r="D30" s="11">
        <v>24.75</v>
      </c>
      <c r="E30" s="11">
        <v>6.51</v>
      </c>
      <c r="F30" s="13"/>
      <c r="G30" t="s">
        <v>59</v>
      </c>
      <c r="H30" s="11">
        <v>21.3</v>
      </c>
      <c r="I30" s="11">
        <v>7.28</v>
      </c>
      <c r="J30" s="22"/>
      <c r="K30" t="s">
        <v>84</v>
      </c>
      <c r="L30" s="11">
        <v>0</v>
      </c>
      <c r="M30" s="11">
        <v>0</v>
      </c>
      <c r="N30" s="22"/>
      <c r="O30" t="s">
        <v>72</v>
      </c>
      <c r="P30" s="11">
        <v>19.6</v>
      </c>
      <c r="Q30" s="11">
        <v>8.52</v>
      </c>
      <c r="R30" s="17">
        <f t="shared" si="2"/>
      </c>
      <c r="S30" s="20"/>
      <c r="T30" s="20"/>
      <c r="U30" s="20"/>
      <c r="V30" s="20"/>
      <c r="W30" s="20"/>
      <c r="X30" s="20"/>
      <c r="Y30" s="20"/>
      <c r="Z30" s="20"/>
      <c r="AA30" s="20"/>
      <c r="AB30" s="20"/>
      <c r="AC30" s="20"/>
      <c r="AD30" s="20"/>
      <c r="AE30" s="20"/>
    </row>
    <row r="31" spans="1:31" ht="12.75">
      <c r="A31" s="3" t="str">
        <f t="shared" si="0"/>
        <v>OK</v>
      </c>
      <c r="B31" s="21">
        <v>25</v>
      </c>
      <c r="C31" t="s">
        <v>65</v>
      </c>
      <c r="D31" s="11">
        <v>20.65</v>
      </c>
      <c r="E31" s="11">
        <v>8.36</v>
      </c>
      <c r="F31" s="13"/>
      <c r="G31" t="s">
        <v>78</v>
      </c>
      <c r="H31" s="11">
        <v>21.2</v>
      </c>
      <c r="I31" s="11">
        <v>8.05</v>
      </c>
      <c r="J31" s="22"/>
      <c r="K31" t="s">
        <v>66</v>
      </c>
      <c r="L31" s="11">
        <v>18.7</v>
      </c>
      <c r="M31" s="11">
        <v>8.09</v>
      </c>
      <c r="N31" s="22"/>
      <c r="O31" t="s">
        <v>60</v>
      </c>
      <c r="P31" s="11">
        <v>18.45</v>
      </c>
      <c r="Q31" s="11">
        <v>8.31</v>
      </c>
      <c r="R31" s="17">
        <f t="shared" si="2"/>
      </c>
      <c r="S31" s="20"/>
      <c r="T31" s="20"/>
      <c r="U31" s="20"/>
      <c r="V31" s="20"/>
      <c r="W31" s="20"/>
      <c r="X31" s="20"/>
      <c r="Y31" s="20"/>
      <c r="Z31" s="20"/>
      <c r="AA31" s="20"/>
      <c r="AB31" s="20"/>
      <c r="AC31" s="20"/>
      <c r="AD31" s="20"/>
      <c r="AE31" s="20"/>
    </row>
    <row r="32" spans="1:31" ht="12.75">
      <c r="A32" s="3" t="str">
        <f t="shared" si="0"/>
        <v>OK</v>
      </c>
      <c r="B32" s="21">
        <v>26</v>
      </c>
      <c r="C32" t="s">
        <v>60</v>
      </c>
      <c r="D32" s="11">
        <v>19.5</v>
      </c>
      <c r="E32" s="11">
        <v>8.26</v>
      </c>
      <c r="F32" s="13"/>
      <c r="G32" t="s">
        <v>65</v>
      </c>
      <c r="H32" s="11">
        <v>21</v>
      </c>
      <c r="I32" s="11">
        <v>8.16</v>
      </c>
      <c r="J32" s="22"/>
      <c r="K32" t="s">
        <v>78</v>
      </c>
      <c r="L32" s="11">
        <v>21.95</v>
      </c>
      <c r="M32" s="11">
        <v>7.54</v>
      </c>
      <c r="N32" s="22"/>
      <c r="O32" t="s">
        <v>66</v>
      </c>
      <c r="P32" s="11">
        <v>19</v>
      </c>
      <c r="Q32" s="11">
        <v>8.39</v>
      </c>
      <c r="R32" s="17">
        <f t="shared" si="2"/>
      </c>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v>7</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v>8</v>
      </c>
      <c r="C6" s="15"/>
      <c r="D6" s="32"/>
      <c r="E6" s="32"/>
      <c r="F6" s="32"/>
      <c r="G6" s="32"/>
      <c r="H6" s="32"/>
      <c r="I6" s="32"/>
      <c r="J6" s="32"/>
      <c r="K6" s="32"/>
      <c r="L6" s="53">
        <f aca="true" t="shared" si="0" ref="L6:L14">SUM(D6,F6,H6,J6)</f>
        <v>0</v>
      </c>
      <c r="M6" s="54">
        <f aca="true" t="shared" si="1" ref="M6:M14">IF(COUNT(D6,F6,H6,J6)=4,MINA(D6,F6,H6,J6),0)</f>
        <v>0</v>
      </c>
      <c r="N6" s="54">
        <f aca="true" t="shared" si="2" ref="N6:N14">SUM(L6-M6)</f>
        <v>0</v>
      </c>
      <c r="O6" s="54">
        <f aca="true" t="shared" si="3" ref="O6:O14">MAX(D6,F6,H6,J6)</f>
        <v>0</v>
      </c>
      <c r="P6" s="54">
        <f aca="true" t="shared" si="4" ref="P6:P14">MIN(E6,G6,I6,K6)</f>
        <v>0</v>
      </c>
      <c r="Q6" s="54"/>
      <c r="R6" s="54"/>
      <c r="S6" s="53">
        <v>0</v>
      </c>
      <c r="T6" s="54"/>
      <c r="U6" s="54">
        <f aca="true" t="shared" si="5" ref="U6:U14">MAX(O6,S6)</f>
        <v>0</v>
      </c>
      <c r="V6" s="54">
        <f aca="true" t="shared" si="6" ref="V6:V14">MIN(P6,T6)</f>
        <v>0</v>
      </c>
      <c r="W6" s="55">
        <f aca="true" t="shared" si="7" ref="W6:W14">IF(V6&lt;&gt;0,SUM($X$3/V6*12),"")</f>
      </c>
      <c r="X6" s="55">
        <f aca="true" t="shared" si="8" ref="X6:X14">IF(V6&lt;&gt;0,SUM(3600/V6*$X$3/5280),"")</f>
      </c>
    </row>
    <row r="7" spans="1:24" ht="15" thickBot="1">
      <c r="A7" s="64"/>
      <c r="B7" s="30">
        <v>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v>10</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v>2</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v>1</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v>4</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v>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v>6</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c r="A14" s="64"/>
      <c r="B14" s="30">
        <v>5</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2.75">
      <c r="A15"/>
      <c r="B15"/>
      <c r="C15"/>
      <c r="D15"/>
      <c r="E15"/>
      <c r="F15"/>
      <c r="G15"/>
      <c r="H15"/>
      <c r="I15"/>
      <c r="J15"/>
      <c r="K15"/>
      <c r="L15"/>
      <c r="M15"/>
      <c r="N15"/>
      <c r="O15"/>
      <c r="P15"/>
      <c r="Q15"/>
      <c r="R15"/>
      <c r="S15"/>
      <c r="T15"/>
      <c r="U15"/>
      <c r="V15"/>
      <c r="W15"/>
      <c r="X15"/>
    </row>
    <row r="16" spans="1:24" ht="12.75">
      <c r="A16"/>
      <c r="B16"/>
      <c r="C16"/>
      <c r="D16"/>
      <c r="E16"/>
      <c r="F16"/>
      <c r="G16"/>
      <c r="H16"/>
      <c r="I16"/>
      <c r="J16"/>
      <c r="K16"/>
      <c r="L16"/>
      <c r="M16"/>
      <c r="N16"/>
      <c r="O16"/>
      <c r="P16"/>
      <c r="Q16"/>
      <c r="R16"/>
      <c r="S16"/>
      <c r="T16"/>
      <c r="U16"/>
      <c r="V16"/>
      <c r="W16"/>
      <c r="X16"/>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52"/>
  </sheetPr>
  <dimension ref="B2:Z498"/>
  <sheetViews>
    <sheetView tabSelected="1" zoomScale="80" zoomScaleNormal="80" workbookViewId="0" topLeftCell="A1">
      <selection activeCell="H18" sqref="H18"/>
    </sheetView>
  </sheetViews>
  <sheetFormatPr defaultColWidth="9.140625" defaultRowHeight="12.75"/>
  <cols>
    <col min="1" max="1" width="1.57421875" style="14" customWidth="1"/>
    <col min="2" max="2" width="4.57421875" style="14" customWidth="1"/>
    <col min="3" max="3" width="17.57421875" style="14" customWidth="1"/>
    <col min="4" max="4" width="9.00390625" style="14" customWidth="1"/>
    <col min="5" max="12" width="9.7109375" style="14" customWidth="1"/>
    <col min="13" max="14" width="9.140625" style="14" hidden="1" customWidth="1"/>
    <col min="15" max="15" width="9.140625" style="14" customWidth="1"/>
    <col min="16" max="16" width="5.140625" style="14" customWidth="1"/>
    <col min="17" max="17" width="9.140625" style="14" hidden="1" customWidth="1"/>
    <col min="18" max="18" width="9.140625" style="14" customWidth="1"/>
    <col min="19" max="20" width="6.00390625" style="14" customWidth="1"/>
    <col min="21" max="24" width="9.140625" style="14" customWidth="1"/>
    <col min="25" max="25" width="9.28125" style="14" customWidth="1"/>
    <col min="26" max="26" width="9.140625" style="14" hidden="1" customWidth="1"/>
    <col min="27" max="16384" width="9.140625" style="14" customWidth="1"/>
  </cols>
  <sheetData>
    <row r="1" ht="4.5" customHeight="1" thickBot="1"/>
    <row r="2" spans="2:26" ht="18.75" customHeight="1" thickTop="1">
      <c r="B2" s="83"/>
      <c r="C2" s="84" t="s">
        <v>95</v>
      </c>
      <c r="D2" s="85"/>
      <c r="E2" s="86"/>
      <c r="F2" s="86"/>
      <c r="G2" s="87"/>
      <c r="H2" s="87"/>
      <c r="I2" s="88"/>
      <c r="J2" s="88"/>
      <c r="K2" s="89"/>
      <c r="L2" s="89"/>
      <c r="M2" s="90" t="s">
        <v>1</v>
      </c>
      <c r="N2" s="90" t="s">
        <v>1</v>
      </c>
      <c r="O2" s="90" t="s">
        <v>1</v>
      </c>
      <c r="P2" s="90" t="s">
        <v>85</v>
      </c>
      <c r="Q2" s="90" t="s">
        <v>1</v>
      </c>
      <c r="R2" s="91" t="s">
        <v>2</v>
      </c>
      <c r="S2" s="92" t="s">
        <v>4</v>
      </c>
      <c r="T2" s="92" t="s">
        <v>4</v>
      </c>
      <c r="U2" s="90" t="s">
        <v>4</v>
      </c>
      <c r="V2" s="90" t="s">
        <v>4</v>
      </c>
      <c r="W2" s="90" t="s">
        <v>3</v>
      </c>
      <c r="X2" s="91" t="s">
        <v>2</v>
      </c>
      <c r="Y2" s="93" t="s">
        <v>51</v>
      </c>
      <c r="Z2" s="80">
        <v>97</v>
      </c>
    </row>
    <row r="3" spans="2:26" ht="29.25" customHeight="1" thickBot="1">
      <c r="B3" s="94" t="s">
        <v>5</v>
      </c>
      <c r="C3" s="95" t="s">
        <v>6</v>
      </c>
      <c r="D3" s="96" t="s">
        <v>7</v>
      </c>
      <c r="E3" s="97" t="s">
        <v>8</v>
      </c>
      <c r="F3" s="97" t="s">
        <v>9</v>
      </c>
      <c r="G3" s="98" t="s">
        <v>8</v>
      </c>
      <c r="H3" s="98" t="s">
        <v>9</v>
      </c>
      <c r="I3" s="99" t="s">
        <v>8</v>
      </c>
      <c r="J3" s="99" t="s">
        <v>9</v>
      </c>
      <c r="K3" s="100" t="s">
        <v>8</v>
      </c>
      <c r="L3" s="100" t="s">
        <v>9</v>
      </c>
      <c r="M3" s="101" t="s">
        <v>10</v>
      </c>
      <c r="N3" s="101" t="s">
        <v>11</v>
      </c>
      <c r="O3" s="101" t="s">
        <v>13</v>
      </c>
      <c r="P3" s="101" t="s">
        <v>86</v>
      </c>
      <c r="Q3" s="101" t="s">
        <v>12</v>
      </c>
      <c r="R3" s="101" t="s">
        <v>14</v>
      </c>
      <c r="S3" s="101" t="s">
        <v>0</v>
      </c>
      <c r="T3" s="101" t="s">
        <v>15</v>
      </c>
      <c r="U3" s="101" t="s">
        <v>3</v>
      </c>
      <c r="V3" s="101" t="s">
        <v>16</v>
      </c>
      <c r="W3" s="101" t="s">
        <v>17</v>
      </c>
      <c r="X3" s="101" t="s">
        <v>18</v>
      </c>
      <c r="Y3" s="125" t="s">
        <v>53</v>
      </c>
      <c r="Z3" s="81" t="s">
        <v>52</v>
      </c>
    </row>
    <row r="4" spans="2:26" ht="17.25" customHeight="1" thickBot="1">
      <c r="B4" s="102">
        <v>1</v>
      </c>
      <c r="C4" s="103" t="s">
        <v>97</v>
      </c>
      <c r="D4" s="104"/>
      <c r="E4" s="105">
        <v>24.75</v>
      </c>
      <c r="F4" s="106">
        <v>6.51</v>
      </c>
      <c r="G4" s="105">
        <v>26.2</v>
      </c>
      <c r="H4" s="106">
        <v>6.5</v>
      </c>
      <c r="I4" s="107">
        <v>21.8</v>
      </c>
      <c r="J4" s="106">
        <v>6.5</v>
      </c>
      <c r="K4" s="105">
        <v>24.15</v>
      </c>
      <c r="L4" s="106">
        <v>6.56</v>
      </c>
      <c r="M4" s="108">
        <f aca="true" t="shared" si="0" ref="M4:M28">SUM(E4,G4,I4,K4)</f>
        <v>96.9</v>
      </c>
      <c r="N4" s="108">
        <f aca="true" t="shared" si="1" ref="N4:N28">IF(COUNT(E4,G4,I4,K4)=4,MINA(E4,G4,I4,K4),0)</f>
        <v>21.8</v>
      </c>
      <c r="O4" s="109">
        <f aca="true" t="shared" si="2" ref="O4:O28">SUM(M4-N4)</f>
        <v>75.10000000000001</v>
      </c>
      <c r="P4" s="110">
        <v>1</v>
      </c>
      <c r="Q4" s="109">
        <f aca="true" t="shared" si="3" ref="Q4:Q28">MAX(E4,G4,I4,K4)</f>
        <v>26.2</v>
      </c>
      <c r="R4" s="109">
        <f aca="true" t="shared" si="4" ref="R4:R28">MIN(F4,H4,J4,L4)</f>
        <v>6.5</v>
      </c>
      <c r="S4" s="111"/>
      <c r="T4" s="108" t="s">
        <v>87</v>
      </c>
      <c r="U4" s="108">
        <v>24.15</v>
      </c>
      <c r="V4" s="108">
        <v>6.61</v>
      </c>
      <c r="W4" s="109">
        <f>MAX(Q4,U4)</f>
        <v>26.2</v>
      </c>
      <c r="X4" s="109">
        <f>MIN(R4,V4)</f>
        <v>6.5</v>
      </c>
      <c r="Y4" s="126">
        <f aca="true" t="shared" si="5" ref="Y4:Y28">IF(X4&lt;&gt;0,SUM($Z$2/X4*12),"")</f>
        <v>179.0769230769231</v>
      </c>
      <c r="Z4" s="82">
        <f>IF(X4&lt;&gt;0,SUM(3600/X4*$Z$2/5280),"")</f>
        <v>10.174825174825175</v>
      </c>
    </row>
    <row r="5" spans="2:26" ht="17.25" customHeight="1" thickBot="1">
      <c r="B5" s="102">
        <v>2</v>
      </c>
      <c r="C5" s="103" t="s">
        <v>98</v>
      </c>
      <c r="D5" s="104"/>
      <c r="E5" s="107">
        <v>21.45</v>
      </c>
      <c r="F5" s="107">
        <v>7.48</v>
      </c>
      <c r="G5" s="107">
        <v>22.45</v>
      </c>
      <c r="H5" s="107">
        <v>7.5</v>
      </c>
      <c r="I5" s="105">
        <v>23.5</v>
      </c>
      <c r="J5" s="107">
        <v>6.94</v>
      </c>
      <c r="K5" s="107">
        <v>16.65</v>
      </c>
      <c r="L5" s="107">
        <v>8.33</v>
      </c>
      <c r="M5" s="108">
        <f t="shared" si="0"/>
        <v>84.05000000000001</v>
      </c>
      <c r="N5" s="108">
        <f t="shared" si="1"/>
        <v>16.65</v>
      </c>
      <c r="O5" s="108">
        <f t="shared" si="2"/>
        <v>67.4</v>
      </c>
      <c r="P5" s="113">
        <v>2</v>
      </c>
      <c r="Q5" s="108">
        <f t="shared" si="3"/>
        <v>23.5</v>
      </c>
      <c r="R5" s="108">
        <f t="shared" si="4"/>
        <v>6.94</v>
      </c>
      <c r="S5" s="114"/>
      <c r="T5" s="108" t="s">
        <v>87</v>
      </c>
      <c r="U5" s="108">
        <v>23.85</v>
      </c>
      <c r="V5" s="108">
        <v>6.9</v>
      </c>
      <c r="W5" s="108">
        <f>MAX(Q5,U5)</f>
        <v>23.85</v>
      </c>
      <c r="X5" s="108">
        <f>MIN(R5,V5)</f>
        <v>6.9</v>
      </c>
      <c r="Y5" s="112">
        <f t="shared" si="5"/>
        <v>168.69565217391303</v>
      </c>
      <c r="Z5" s="82">
        <f aca="true" t="shared" si="6" ref="Z5:Z28">IF(X5&lt;&gt;0,SUM(3600/X5*$Z$2/5280),"")</f>
        <v>9.58498023715415</v>
      </c>
    </row>
    <row r="6" spans="2:26" ht="17.25" customHeight="1" thickBot="1">
      <c r="B6" s="102">
        <v>3</v>
      </c>
      <c r="C6" s="103" t="s">
        <v>99</v>
      </c>
      <c r="D6" s="104"/>
      <c r="E6" s="107">
        <v>21.85</v>
      </c>
      <c r="F6" s="107">
        <v>6.8</v>
      </c>
      <c r="G6" s="107">
        <v>21.3</v>
      </c>
      <c r="H6" s="107">
        <v>7.28</v>
      </c>
      <c r="I6" s="107">
        <v>22.2</v>
      </c>
      <c r="J6" s="107">
        <v>7.09</v>
      </c>
      <c r="K6" s="107">
        <v>21.4</v>
      </c>
      <c r="L6" s="107">
        <v>7.67</v>
      </c>
      <c r="M6" s="108">
        <f t="shared" si="0"/>
        <v>86.75</v>
      </c>
      <c r="N6" s="108">
        <f t="shared" si="1"/>
        <v>21.3</v>
      </c>
      <c r="O6" s="108">
        <f t="shared" si="2"/>
        <v>65.45</v>
      </c>
      <c r="P6" s="113">
        <v>3</v>
      </c>
      <c r="Q6" s="108">
        <f t="shared" si="3"/>
        <v>22.2</v>
      </c>
      <c r="R6" s="108">
        <f t="shared" si="4"/>
        <v>6.8</v>
      </c>
      <c r="S6" s="115"/>
      <c r="T6" s="108" t="s">
        <v>87</v>
      </c>
      <c r="U6" s="108">
        <v>22.25</v>
      </c>
      <c r="V6" s="108">
        <v>7.01</v>
      </c>
      <c r="W6" s="108">
        <f>MAX(Q6,U6)</f>
        <v>22.25</v>
      </c>
      <c r="X6" s="108">
        <f>MIN(R6,V6)</f>
        <v>6.8</v>
      </c>
      <c r="Y6" s="112">
        <f t="shared" si="5"/>
        <v>171.1764705882353</v>
      </c>
      <c r="Z6" s="82">
        <f t="shared" si="6"/>
        <v>9.725935828877006</v>
      </c>
    </row>
    <row r="7" spans="2:26" ht="17.25" customHeight="1" thickBot="1">
      <c r="B7" s="102">
        <v>4</v>
      </c>
      <c r="C7" s="103" t="s">
        <v>100</v>
      </c>
      <c r="D7" s="104"/>
      <c r="E7" s="107">
        <v>19.9</v>
      </c>
      <c r="F7" s="107">
        <v>7.89</v>
      </c>
      <c r="G7" s="107">
        <v>21.2</v>
      </c>
      <c r="H7" s="107">
        <v>8.05</v>
      </c>
      <c r="I7" s="107">
        <v>21.95</v>
      </c>
      <c r="J7" s="107">
        <v>7.54</v>
      </c>
      <c r="K7" s="107">
        <v>18.4</v>
      </c>
      <c r="L7" s="107">
        <v>8.38</v>
      </c>
      <c r="M7" s="108">
        <f t="shared" si="0"/>
        <v>81.44999999999999</v>
      </c>
      <c r="N7" s="108">
        <f t="shared" si="1"/>
        <v>18.4</v>
      </c>
      <c r="O7" s="108">
        <f t="shared" si="2"/>
        <v>63.04999999999999</v>
      </c>
      <c r="P7" s="113">
        <v>5</v>
      </c>
      <c r="Q7" s="108">
        <f t="shared" si="3"/>
        <v>21.95</v>
      </c>
      <c r="R7" s="108">
        <f t="shared" si="4"/>
        <v>7.54</v>
      </c>
      <c r="S7" s="116"/>
      <c r="T7" s="108" t="s">
        <v>87</v>
      </c>
      <c r="U7" s="108">
        <v>19.15</v>
      </c>
      <c r="V7" s="108">
        <v>7.64</v>
      </c>
      <c r="W7" s="108">
        <v>23.9</v>
      </c>
      <c r="X7" s="108">
        <v>7.11</v>
      </c>
      <c r="Y7" s="112">
        <f t="shared" si="5"/>
        <v>163.71308016877634</v>
      </c>
      <c r="Z7" s="82">
        <f t="shared" si="6"/>
        <v>9.301879555044112</v>
      </c>
    </row>
    <row r="8" spans="2:26" ht="17.25" customHeight="1" thickBot="1">
      <c r="B8" s="102">
        <v>5</v>
      </c>
      <c r="C8" s="103" t="s">
        <v>101</v>
      </c>
      <c r="D8" s="104"/>
      <c r="E8" s="107">
        <v>22.2</v>
      </c>
      <c r="F8" s="107">
        <v>7.52</v>
      </c>
      <c r="G8" s="107">
        <v>20.9</v>
      </c>
      <c r="H8" s="107">
        <v>7.83</v>
      </c>
      <c r="I8" s="107">
        <v>21.3</v>
      </c>
      <c r="J8" s="107">
        <v>7.61</v>
      </c>
      <c r="K8" s="107">
        <v>20.9</v>
      </c>
      <c r="L8" s="107">
        <v>7.77</v>
      </c>
      <c r="M8" s="108">
        <f t="shared" si="0"/>
        <v>85.29999999999998</v>
      </c>
      <c r="N8" s="108">
        <f t="shared" si="1"/>
        <v>20.9</v>
      </c>
      <c r="O8" s="108">
        <f t="shared" si="2"/>
        <v>64.39999999999998</v>
      </c>
      <c r="P8" s="113">
        <v>4</v>
      </c>
      <c r="Q8" s="108">
        <f t="shared" si="3"/>
        <v>22.2</v>
      </c>
      <c r="R8" s="108">
        <f t="shared" si="4"/>
        <v>7.52</v>
      </c>
      <c r="S8" s="111"/>
      <c r="T8" s="108" t="s">
        <v>88</v>
      </c>
      <c r="U8" s="108">
        <v>23.15</v>
      </c>
      <c r="V8" s="108">
        <v>7.28</v>
      </c>
      <c r="W8" s="108">
        <f>MAX(Q8,U8)</f>
        <v>23.15</v>
      </c>
      <c r="X8" s="108">
        <f>MIN(R8,V8)</f>
        <v>7.28</v>
      </c>
      <c r="Y8" s="112">
        <f t="shared" si="5"/>
        <v>159.89010989010987</v>
      </c>
      <c r="Z8" s="82">
        <f t="shared" si="6"/>
        <v>9.084665334665335</v>
      </c>
    </row>
    <row r="9" spans="2:26" ht="17.25" customHeight="1" thickBot="1">
      <c r="B9" s="102">
        <v>6</v>
      </c>
      <c r="C9" s="103" t="s">
        <v>102</v>
      </c>
      <c r="D9" s="104"/>
      <c r="E9" s="107">
        <v>19.5</v>
      </c>
      <c r="F9" s="107">
        <v>8.26</v>
      </c>
      <c r="G9" s="107">
        <v>21.2</v>
      </c>
      <c r="H9" s="107">
        <v>8.06</v>
      </c>
      <c r="I9" s="107">
        <v>20.75</v>
      </c>
      <c r="J9" s="107">
        <v>7.64</v>
      </c>
      <c r="K9" s="107">
        <v>18.45</v>
      </c>
      <c r="L9" s="107">
        <v>8.31</v>
      </c>
      <c r="M9" s="108">
        <f t="shared" si="0"/>
        <v>79.9</v>
      </c>
      <c r="N9" s="108">
        <f t="shared" si="1"/>
        <v>18.45</v>
      </c>
      <c r="O9" s="108">
        <f t="shared" si="2"/>
        <v>61.45</v>
      </c>
      <c r="P9" s="113">
        <v>6</v>
      </c>
      <c r="Q9" s="108">
        <f t="shared" si="3"/>
        <v>21.2</v>
      </c>
      <c r="R9" s="108">
        <f t="shared" si="4"/>
        <v>7.64</v>
      </c>
      <c r="S9" s="115"/>
      <c r="T9" s="108" t="s">
        <v>88</v>
      </c>
      <c r="U9" s="108">
        <v>20.25</v>
      </c>
      <c r="V9" s="108">
        <v>7.96</v>
      </c>
      <c r="W9" s="108">
        <f>MAX(Q9,U9)</f>
        <v>21.2</v>
      </c>
      <c r="X9" s="108">
        <f>MIN(R9,V9)</f>
        <v>7.64</v>
      </c>
      <c r="Y9" s="112">
        <f t="shared" si="5"/>
        <v>152.35602094240838</v>
      </c>
      <c r="Z9" s="82">
        <f t="shared" si="6"/>
        <v>8.656592099000477</v>
      </c>
    </row>
    <row r="10" spans="2:26" ht="17.25" customHeight="1" thickBot="1">
      <c r="B10" s="102">
        <v>7</v>
      </c>
      <c r="C10" s="103" t="s">
        <v>103</v>
      </c>
      <c r="D10" s="104"/>
      <c r="E10" s="107">
        <v>19.3</v>
      </c>
      <c r="F10" s="107">
        <v>8.41</v>
      </c>
      <c r="G10" s="107">
        <v>18.75</v>
      </c>
      <c r="H10" s="107">
        <v>8.62</v>
      </c>
      <c r="I10" s="107">
        <v>20.9</v>
      </c>
      <c r="J10" s="107">
        <v>7.92</v>
      </c>
      <c r="K10" s="107">
        <v>20.15</v>
      </c>
      <c r="L10" s="107">
        <v>8.08</v>
      </c>
      <c r="M10" s="108">
        <f t="shared" si="0"/>
        <v>79.1</v>
      </c>
      <c r="N10" s="108">
        <f t="shared" si="1"/>
        <v>18.75</v>
      </c>
      <c r="O10" s="108">
        <f t="shared" si="2"/>
        <v>60.349999999999994</v>
      </c>
      <c r="P10" s="113">
        <v>8</v>
      </c>
      <c r="Q10" s="108">
        <f t="shared" si="3"/>
        <v>20.9</v>
      </c>
      <c r="R10" s="108">
        <f t="shared" si="4"/>
        <v>7.92</v>
      </c>
      <c r="S10" s="116"/>
      <c r="T10" s="108" t="s">
        <v>88</v>
      </c>
      <c r="U10" s="108">
        <v>18.85</v>
      </c>
      <c r="V10" s="108">
        <v>7.87</v>
      </c>
      <c r="W10" s="108">
        <v>21.45</v>
      </c>
      <c r="X10" s="108">
        <v>7.65</v>
      </c>
      <c r="Y10" s="112">
        <f t="shared" si="5"/>
        <v>152.15686274509804</v>
      </c>
      <c r="Z10" s="82">
        <f t="shared" si="6"/>
        <v>8.645276292335115</v>
      </c>
    </row>
    <row r="11" spans="2:26" ht="17.25" customHeight="1" thickBot="1">
      <c r="B11" s="102">
        <v>8</v>
      </c>
      <c r="C11" s="103" t="s">
        <v>96</v>
      </c>
      <c r="D11" s="104"/>
      <c r="E11" s="107">
        <v>18.85</v>
      </c>
      <c r="F11" s="107">
        <v>8.15</v>
      </c>
      <c r="G11" s="107">
        <v>20.55</v>
      </c>
      <c r="H11" s="107">
        <v>7.92</v>
      </c>
      <c r="I11" s="107">
        <v>20.1</v>
      </c>
      <c r="J11" s="107">
        <v>8.03</v>
      </c>
      <c r="K11" s="107">
        <v>18.15</v>
      </c>
      <c r="L11" s="107">
        <v>8.49</v>
      </c>
      <c r="M11" s="108">
        <f t="shared" si="0"/>
        <v>77.65</v>
      </c>
      <c r="N11" s="108">
        <f t="shared" si="1"/>
        <v>18.15</v>
      </c>
      <c r="O11" s="108">
        <f t="shared" si="2"/>
        <v>59.50000000000001</v>
      </c>
      <c r="P11" s="113">
        <v>9</v>
      </c>
      <c r="Q11" s="108">
        <f t="shared" si="3"/>
        <v>20.55</v>
      </c>
      <c r="R11" s="108">
        <f t="shared" si="4"/>
        <v>7.92</v>
      </c>
      <c r="S11" s="115"/>
      <c r="T11" s="108" t="s">
        <v>89</v>
      </c>
      <c r="U11" s="108">
        <v>20.15</v>
      </c>
      <c r="V11" s="108">
        <v>7.98</v>
      </c>
      <c r="W11" s="108">
        <f>MAX(Q11,U11)</f>
        <v>20.55</v>
      </c>
      <c r="X11" s="108">
        <f aca="true" t="shared" si="7" ref="X11:X28">MIN(R11,V11)</f>
        <v>7.92</v>
      </c>
      <c r="Y11" s="112">
        <f t="shared" si="5"/>
        <v>146.96969696969697</v>
      </c>
      <c r="Z11" s="82">
        <f t="shared" si="6"/>
        <v>8.35055096418733</v>
      </c>
    </row>
    <row r="12" spans="2:26" ht="17.25" customHeight="1" thickBot="1">
      <c r="B12" s="102">
        <v>9</v>
      </c>
      <c r="C12" s="103" t="s">
        <v>104</v>
      </c>
      <c r="D12" s="104"/>
      <c r="E12" s="107">
        <v>18.05</v>
      </c>
      <c r="F12" s="107">
        <v>8.52</v>
      </c>
      <c r="G12" s="107">
        <v>19.8</v>
      </c>
      <c r="H12" s="107">
        <v>8.44</v>
      </c>
      <c r="I12" s="107">
        <v>20.85</v>
      </c>
      <c r="J12" s="107">
        <v>7.95</v>
      </c>
      <c r="K12" s="107">
        <v>16.8</v>
      </c>
      <c r="L12" s="107">
        <v>8.8</v>
      </c>
      <c r="M12" s="108">
        <f t="shared" si="0"/>
        <v>75.5</v>
      </c>
      <c r="N12" s="108">
        <f t="shared" si="1"/>
        <v>16.8</v>
      </c>
      <c r="O12" s="108">
        <f t="shared" si="2"/>
        <v>58.7</v>
      </c>
      <c r="P12" s="113">
        <v>12</v>
      </c>
      <c r="Q12" s="108">
        <f t="shared" si="3"/>
        <v>20.85</v>
      </c>
      <c r="R12" s="108">
        <f t="shared" si="4"/>
        <v>7.95</v>
      </c>
      <c r="S12" s="116"/>
      <c r="T12" s="108" t="s">
        <v>89</v>
      </c>
      <c r="U12" s="108">
        <v>19.5</v>
      </c>
      <c r="V12" s="108">
        <v>8.44</v>
      </c>
      <c r="W12" s="108">
        <f>MAX(Q12,U12)</f>
        <v>20.85</v>
      </c>
      <c r="X12" s="108">
        <f t="shared" si="7"/>
        <v>7.95</v>
      </c>
      <c r="Y12" s="112">
        <f t="shared" si="5"/>
        <v>146.41509433962264</v>
      </c>
      <c r="Z12" s="82">
        <f t="shared" si="6"/>
        <v>8.319039451114923</v>
      </c>
    </row>
    <row r="13" spans="2:26" ht="17.25" customHeight="1" thickBot="1">
      <c r="B13" s="102">
        <v>10</v>
      </c>
      <c r="C13" s="103" t="s">
        <v>105</v>
      </c>
      <c r="D13" s="104"/>
      <c r="E13" s="107">
        <v>20.65</v>
      </c>
      <c r="F13" s="107">
        <v>8.36</v>
      </c>
      <c r="G13" s="107">
        <v>21</v>
      </c>
      <c r="H13" s="107">
        <v>8.16</v>
      </c>
      <c r="I13" s="107">
        <v>19.45</v>
      </c>
      <c r="J13" s="107">
        <v>7.98</v>
      </c>
      <c r="K13" s="107">
        <v>18.55</v>
      </c>
      <c r="L13" s="107">
        <v>8.3</v>
      </c>
      <c r="M13" s="108">
        <f t="shared" si="0"/>
        <v>79.64999999999999</v>
      </c>
      <c r="N13" s="108">
        <f t="shared" si="1"/>
        <v>18.55</v>
      </c>
      <c r="O13" s="108">
        <f t="shared" si="2"/>
        <v>61.099999999999994</v>
      </c>
      <c r="P13" s="113">
        <v>7</v>
      </c>
      <c r="Q13" s="108">
        <f t="shared" si="3"/>
        <v>21</v>
      </c>
      <c r="R13" s="108">
        <f t="shared" si="4"/>
        <v>7.98</v>
      </c>
      <c r="S13" s="111"/>
      <c r="T13" s="108" t="s">
        <v>89</v>
      </c>
      <c r="U13" s="108">
        <v>16.15</v>
      </c>
      <c r="V13" s="108">
        <v>7.55</v>
      </c>
      <c r="W13" s="108">
        <f>MAX(Q13,U13)</f>
        <v>21</v>
      </c>
      <c r="X13" s="108">
        <f t="shared" si="7"/>
        <v>7.55</v>
      </c>
      <c r="Y13" s="112">
        <f t="shared" si="5"/>
        <v>154.17218543046357</v>
      </c>
      <c r="Z13" s="82">
        <f t="shared" si="6"/>
        <v>8.759783263094521</v>
      </c>
    </row>
    <row r="14" spans="2:26" ht="17.25" customHeight="1" thickBot="1">
      <c r="B14" s="102">
        <v>11</v>
      </c>
      <c r="C14" s="103" t="s">
        <v>106</v>
      </c>
      <c r="D14" s="104"/>
      <c r="E14" s="107">
        <v>18.25</v>
      </c>
      <c r="F14" s="107">
        <v>8.78</v>
      </c>
      <c r="G14" s="107">
        <v>20.25</v>
      </c>
      <c r="H14" s="107">
        <v>8.29</v>
      </c>
      <c r="I14" s="107">
        <v>19.55</v>
      </c>
      <c r="J14" s="107">
        <v>7.66</v>
      </c>
      <c r="K14" s="107">
        <v>19.6</v>
      </c>
      <c r="L14" s="107">
        <v>8.52</v>
      </c>
      <c r="M14" s="108">
        <f t="shared" si="0"/>
        <v>77.65</v>
      </c>
      <c r="N14" s="108">
        <f t="shared" si="1"/>
        <v>18.25</v>
      </c>
      <c r="O14" s="108">
        <f t="shared" si="2"/>
        <v>59.400000000000006</v>
      </c>
      <c r="P14" s="113">
        <v>10</v>
      </c>
      <c r="Q14" s="108">
        <f t="shared" si="3"/>
        <v>20.25</v>
      </c>
      <c r="R14" s="108">
        <f t="shared" si="4"/>
        <v>7.66</v>
      </c>
      <c r="S14" s="115"/>
      <c r="T14" s="108" t="s">
        <v>90</v>
      </c>
      <c r="U14" s="108">
        <v>19.5</v>
      </c>
      <c r="V14" s="108">
        <v>8.27</v>
      </c>
      <c r="W14" s="108">
        <f>MAX(Q14,U14)</f>
        <v>20.25</v>
      </c>
      <c r="X14" s="108">
        <f t="shared" si="7"/>
        <v>7.66</v>
      </c>
      <c r="Y14" s="112">
        <f t="shared" si="5"/>
        <v>151.95822454308095</v>
      </c>
      <c r="Z14" s="82">
        <f t="shared" si="6"/>
        <v>8.633990030856872</v>
      </c>
    </row>
    <row r="15" spans="2:26" ht="17.25" customHeight="1" thickBot="1">
      <c r="B15" s="102">
        <v>12</v>
      </c>
      <c r="C15" s="103" t="s">
        <v>107</v>
      </c>
      <c r="D15" s="104"/>
      <c r="E15" s="107">
        <v>18.7</v>
      </c>
      <c r="F15" s="107">
        <v>7.84</v>
      </c>
      <c r="G15" s="107">
        <v>18.3</v>
      </c>
      <c r="H15" s="107">
        <v>8.32</v>
      </c>
      <c r="I15" s="107">
        <v>21</v>
      </c>
      <c r="J15" s="107">
        <v>7.3</v>
      </c>
      <c r="K15" s="107">
        <v>16.2</v>
      </c>
      <c r="L15" s="145" t="s">
        <v>121</v>
      </c>
      <c r="M15" s="108">
        <f t="shared" si="0"/>
        <v>74.2</v>
      </c>
      <c r="N15" s="108">
        <f t="shared" si="1"/>
        <v>16.2</v>
      </c>
      <c r="O15" s="108">
        <f t="shared" si="2"/>
        <v>58</v>
      </c>
      <c r="P15" s="113">
        <v>14</v>
      </c>
      <c r="Q15" s="108">
        <f t="shared" si="3"/>
        <v>21</v>
      </c>
      <c r="R15" s="108">
        <f t="shared" si="4"/>
        <v>7.3</v>
      </c>
      <c r="S15" s="116"/>
      <c r="T15" s="108" t="s">
        <v>90</v>
      </c>
      <c r="U15" s="108">
        <v>17</v>
      </c>
      <c r="V15" s="108">
        <v>8.05</v>
      </c>
      <c r="W15" s="108">
        <v>22.55</v>
      </c>
      <c r="X15" s="108">
        <f t="shared" si="7"/>
        <v>7.3</v>
      </c>
      <c r="Y15" s="112">
        <f t="shared" si="5"/>
        <v>159.45205479452056</v>
      </c>
      <c r="Z15" s="82">
        <f t="shared" si="6"/>
        <v>9.059775840597759</v>
      </c>
    </row>
    <row r="16" spans="2:26" ht="17.25" customHeight="1" thickBot="1">
      <c r="B16" s="102">
        <v>13</v>
      </c>
      <c r="C16" s="103" t="s">
        <v>108</v>
      </c>
      <c r="D16" s="104"/>
      <c r="E16" s="107">
        <v>18.3</v>
      </c>
      <c r="F16" s="107">
        <v>7.7</v>
      </c>
      <c r="G16" s="107">
        <v>18.25</v>
      </c>
      <c r="H16" s="107">
        <v>8.49</v>
      </c>
      <c r="I16" s="107">
        <v>20.15</v>
      </c>
      <c r="J16" s="107">
        <v>8.92</v>
      </c>
      <c r="K16" s="107">
        <v>20.6</v>
      </c>
      <c r="L16" s="107">
        <v>7.98</v>
      </c>
      <c r="M16" s="108">
        <f t="shared" si="0"/>
        <v>77.3</v>
      </c>
      <c r="N16" s="108">
        <f t="shared" si="1"/>
        <v>18.25</v>
      </c>
      <c r="O16" s="108">
        <f t="shared" si="2"/>
        <v>59.05</v>
      </c>
      <c r="P16" s="113">
        <v>11</v>
      </c>
      <c r="Q16" s="108">
        <f t="shared" si="3"/>
        <v>20.6</v>
      </c>
      <c r="R16" s="108">
        <f t="shared" si="4"/>
        <v>7.7</v>
      </c>
      <c r="S16" s="114"/>
      <c r="T16" s="108" t="s">
        <v>90</v>
      </c>
      <c r="U16" s="108">
        <v>14.6</v>
      </c>
      <c r="V16" s="108">
        <v>7.05</v>
      </c>
      <c r="W16" s="108">
        <f aca="true" t="shared" si="8" ref="W16:W21">MAX(Q16,U16)</f>
        <v>20.6</v>
      </c>
      <c r="X16" s="108">
        <f t="shared" si="7"/>
        <v>7.05</v>
      </c>
      <c r="Y16" s="112">
        <f t="shared" si="5"/>
        <v>165.1063829787234</v>
      </c>
      <c r="Z16" s="82">
        <f t="shared" si="6"/>
        <v>9.381044487427467</v>
      </c>
    </row>
    <row r="17" spans="2:26" ht="17.25" customHeight="1" thickBot="1">
      <c r="B17" s="102">
        <v>14</v>
      </c>
      <c r="C17" s="103" t="s">
        <v>109</v>
      </c>
      <c r="D17" s="104"/>
      <c r="E17" s="107">
        <v>20.45</v>
      </c>
      <c r="F17" s="107">
        <v>8.55</v>
      </c>
      <c r="G17" s="107">
        <v>18.65</v>
      </c>
      <c r="H17" s="107">
        <v>9.02</v>
      </c>
      <c r="I17" s="107">
        <v>19.4</v>
      </c>
      <c r="J17" s="107">
        <v>8.78</v>
      </c>
      <c r="K17" s="107">
        <v>17.45</v>
      </c>
      <c r="L17" s="107">
        <v>9.02</v>
      </c>
      <c r="M17" s="108">
        <f t="shared" si="0"/>
        <v>75.94999999999999</v>
      </c>
      <c r="N17" s="108">
        <f t="shared" si="1"/>
        <v>17.45</v>
      </c>
      <c r="O17" s="108">
        <f t="shared" si="2"/>
        <v>58.499999999999986</v>
      </c>
      <c r="P17" s="113">
        <v>13</v>
      </c>
      <c r="Q17" s="108">
        <f t="shared" si="3"/>
        <v>20.45</v>
      </c>
      <c r="R17" s="108">
        <f t="shared" si="4"/>
        <v>8.55</v>
      </c>
      <c r="S17" s="111"/>
      <c r="T17" s="108" t="s">
        <v>91</v>
      </c>
      <c r="U17" s="108">
        <v>20.15</v>
      </c>
      <c r="V17" s="108">
        <v>8.37</v>
      </c>
      <c r="W17" s="108">
        <f t="shared" si="8"/>
        <v>20.45</v>
      </c>
      <c r="X17" s="108">
        <f t="shared" si="7"/>
        <v>8.37</v>
      </c>
      <c r="Y17" s="112">
        <f t="shared" si="5"/>
        <v>139.06810035842295</v>
      </c>
      <c r="Z17" s="82">
        <f t="shared" si="6"/>
        <v>7.90159661127403</v>
      </c>
    </row>
    <row r="18" spans="2:26" ht="17.25" customHeight="1" thickBot="1">
      <c r="B18" s="102">
        <v>15</v>
      </c>
      <c r="C18" s="103" t="s">
        <v>110</v>
      </c>
      <c r="D18" s="104"/>
      <c r="E18" s="107">
        <v>19.4</v>
      </c>
      <c r="F18" s="107">
        <v>8.35</v>
      </c>
      <c r="G18" s="107">
        <v>19.25</v>
      </c>
      <c r="H18" s="107">
        <v>8.39</v>
      </c>
      <c r="I18" s="107">
        <v>19.15</v>
      </c>
      <c r="J18" s="107">
        <v>8.12</v>
      </c>
      <c r="K18" s="107">
        <v>17.45</v>
      </c>
      <c r="L18" s="107">
        <v>8.55</v>
      </c>
      <c r="M18" s="108">
        <f t="shared" si="0"/>
        <v>75.25</v>
      </c>
      <c r="N18" s="108">
        <f t="shared" si="1"/>
        <v>17.45</v>
      </c>
      <c r="O18" s="108">
        <f t="shared" si="2"/>
        <v>57.8</v>
      </c>
      <c r="P18" s="113">
        <v>15</v>
      </c>
      <c r="Q18" s="108">
        <f t="shared" si="3"/>
        <v>19.4</v>
      </c>
      <c r="R18" s="108">
        <f t="shared" si="4"/>
        <v>8.12</v>
      </c>
      <c r="S18" s="115"/>
      <c r="T18" s="108" t="s">
        <v>91</v>
      </c>
      <c r="U18" s="108">
        <v>19.85</v>
      </c>
      <c r="V18" s="108">
        <v>8.11</v>
      </c>
      <c r="W18" s="108">
        <f t="shared" si="8"/>
        <v>19.85</v>
      </c>
      <c r="X18" s="108">
        <f t="shared" si="7"/>
        <v>8.11</v>
      </c>
      <c r="Y18" s="112">
        <f t="shared" si="5"/>
        <v>143.5265104808878</v>
      </c>
      <c r="Z18" s="82">
        <f t="shared" si="6"/>
        <v>8.154915368232261</v>
      </c>
    </row>
    <row r="19" spans="2:26" ht="17.25" customHeight="1" thickBot="1">
      <c r="B19" s="102">
        <v>16</v>
      </c>
      <c r="C19" s="103" t="s">
        <v>111</v>
      </c>
      <c r="D19" s="104"/>
      <c r="E19" s="107">
        <v>13.8</v>
      </c>
      <c r="F19" s="107">
        <v>8.27</v>
      </c>
      <c r="G19" s="107">
        <v>17.05</v>
      </c>
      <c r="H19" s="107">
        <v>8.21</v>
      </c>
      <c r="I19" s="107">
        <v>21.6</v>
      </c>
      <c r="J19" s="107">
        <v>7.8</v>
      </c>
      <c r="K19" s="107">
        <v>18.4</v>
      </c>
      <c r="L19" s="107">
        <v>8.09</v>
      </c>
      <c r="M19" s="108">
        <f t="shared" si="0"/>
        <v>70.85</v>
      </c>
      <c r="N19" s="108">
        <f t="shared" si="1"/>
        <v>13.8</v>
      </c>
      <c r="O19" s="108">
        <f t="shared" si="2"/>
        <v>57.05</v>
      </c>
      <c r="P19" s="113">
        <v>16</v>
      </c>
      <c r="Q19" s="108">
        <f t="shared" si="3"/>
        <v>21.6</v>
      </c>
      <c r="R19" s="108">
        <f t="shared" si="4"/>
        <v>7.8</v>
      </c>
      <c r="S19" s="116"/>
      <c r="T19" s="108" t="s">
        <v>91</v>
      </c>
      <c r="U19" s="108">
        <v>19.3</v>
      </c>
      <c r="V19" s="108">
        <v>8.1</v>
      </c>
      <c r="W19" s="108">
        <f t="shared" si="8"/>
        <v>21.6</v>
      </c>
      <c r="X19" s="108">
        <f t="shared" si="7"/>
        <v>7.8</v>
      </c>
      <c r="Y19" s="112">
        <f t="shared" si="5"/>
        <v>149.23076923076923</v>
      </c>
      <c r="Z19" s="82">
        <f t="shared" si="6"/>
        <v>8.47902097902098</v>
      </c>
    </row>
    <row r="20" spans="2:26" ht="17.25" customHeight="1" thickBot="1">
      <c r="B20" s="102">
        <v>17</v>
      </c>
      <c r="C20" s="103" t="s">
        <v>112</v>
      </c>
      <c r="D20" s="104"/>
      <c r="E20" s="107">
        <v>18.8</v>
      </c>
      <c r="F20" s="107">
        <v>8.12</v>
      </c>
      <c r="G20" s="107">
        <v>16.05</v>
      </c>
      <c r="H20" s="107">
        <v>8.59</v>
      </c>
      <c r="I20" s="107">
        <v>20.35</v>
      </c>
      <c r="J20" s="107">
        <v>7.96</v>
      </c>
      <c r="K20" s="107">
        <v>17.05</v>
      </c>
      <c r="L20" s="107">
        <v>8.69</v>
      </c>
      <c r="M20" s="108">
        <f t="shared" si="0"/>
        <v>72.25</v>
      </c>
      <c r="N20" s="108">
        <f t="shared" si="1"/>
        <v>16.05</v>
      </c>
      <c r="O20" s="108">
        <f t="shared" si="2"/>
        <v>56.2</v>
      </c>
      <c r="P20" s="113">
        <v>17</v>
      </c>
      <c r="Q20" s="108">
        <f t="shared" si="3"/>
        <v>20.35</v>
      </c>
      <c r="R20" s="108">
        <f t="shared" si="4"/>
        <v>7.96</v>
      </c>
      <c r="S20" s="111"/>
      <c r="T20" s="108" t="s">
        <v>92</v>
      </c>
      <c r="U20" s="108">
        <v>20.35</v>
      </c>
      <c r="V20" s="108">
        <v>7.97</v>
      </c>
      <c r="W20" s="108">
        <f t="shared" si="8"/>
        <v>20.35</v>
      </c>
      <c r="X20" s="108">
        <f t="shared" si="7"/>
        <v>7.96</v>
      </c>
      <c r="Y20" s="112">
        <f t="shared" si="5"/>
        <v>146.23115577889448</v>
      </c>
      <c r="Z20" s="82">
        <f t="shared" si="6"/>
        <v>8.308588396528094</v>
      </c>
    </row>
    <row r="21" spans="2:26" ht="17.25" customHeight="1" thickBot="1">
      <c r="B21" s="102">
        <v>18</v>
      </c>
      <c r="C21" s="103" t="s">
        <v>113</v>
      </c>
      <c r="D21" s="104"/>
      <c r="E21" s="107">
        <v>18.5</v>
      </c>
      <c r="F21" s="107">
        <v>9.03</v>
      </c>
      <c r="G21" s="107">
        <v>18.7</v>
      </c>
      <c r="H21" s="107">
        <v>8.83</v>
      </c>
      <c r="I21" s="107">
        <v>18.9</v>
      </c>
      <c r="J21" s="107">
        <v>8.99</v>
      </c>
      <c r="K21" s="107">
        <v>16.35</v>
      </c>
      <c r="L21" s="107">
        <v>9.7</v>
      </c>
      <c r="M21" s="108">
        <f t="shared" si="0"/>
        <v>72.45</v>
      </c>
      <c r="N21" s="108">
        <f t="shared" si="1"/>
        <v>16.35</v>
      </c>
      <c r="O21" s="108">
        <f t="shared" si="2"/>
        <v>56.1</v>
      </c>
      <c r="P21" s="113">
        <v>18</v>
      </c>
      <c r="Q21" s="108">
        <f t="shared" si="3"/>
        <v>18.9</v>
      </c>
      <c r="R21" s="108">
        <f t="shared" si="4"/>
        <v>8.83</v>
      </c>
      <c r="S21" s="115"/>
      <c r="T21" s="108" t="s">
        <v>92</v>
      </c>
      <c r="U21" s="108">
        <v>18.75</v>
      </c>
      <c r="V21" s="108">
        <v>8.76</v>
      </c>
      <c r="W21" s="108">
        <f t="shared" si="8"/>
        <v>18.9</v>
      </c>
      <c r="X21" s="108">
        <f t="shared" si="7"/>
        <v>8.76</v>
      </c>
      <c r="Y21" s="112">
        <f t="shared" si="5"/>
        <v>132.87671232876713</v>
      </c>
      <c r="Z21" s="82">
        <f t="shared" si="6"/>
        <v>7.549813200498132</v>
      </c>
    </row>
    <row r="22" spans="2:26" ht="17.25" customHeight="1" thickBot="1">
      <c r="B22" s="102">
        <v>19</v>
      </c>
      <c r="C22" s="103" t="s">
        <v>114</v>
      </c>
      <c r="D22" s="104"/>
      <c r="E22" s="107">
        <v>19.45</v>
      </c>
      <c r="F22" s="107">
        <v>8.01</v>
      </c>
      <c r="G22" s="107">
        <v>19.2</v>
      </c>
      <c r="H22" s="107">
        <v>7.53</v>
      </c>
      <c r="I22" s="107">
        <v>15.2</v>
      </c>
      <c r="J22" s="107">
        <v>8.58</v>
      </c>
      <c r="K22" s="107">
        <v>15.2</v>
      </c>
      <c r="L22" s="107">
        <v>9.22</v>
      </c>
      <c r="M22" s="108">
        <f t="shared" si="0"/>
        <v>69.05</v>
      </c>
      <c r="N22" s="108">
        <f t="shared" si="1"/>
        <v>15.2</v>
      </c>
      <c r="O22" s="108">
        <f t="shared" si="2"/>
        <v>53.849999999999994</v>
      </c>
      <c r="P22" s="113">
        <v>20</v>
      </c>
      <c r="Q22" s="108">
        <f t="shared" si="3"/>
        <v>19.45</v>
      </c>
      <c r="R22" s="108">
        <f t="shared" si="4"/>
        <v>7.53</v>
      </c>
      <c r="S22" s="116"/>
      <c r="T22" s="108" t="s">
        <v>92</v>
      </c>
      <c r="U22" s="108">
        <v>8.1</v>
      </c>
      <c r="V22" s="108">
        <v>9.26</v>
      </c>
      <c r="W22" s="108">
        <v>20.25</v>
      </c>
      <c r="X22" s="108">
        <f t="shared" si="7"/>
        <v>7.53</v>
      </c>
      <c r="Y22" s="112">
        <f t="shared" si="5"/>
        <v>154.5816733067729</v>
      </c>
      <c r="Z22" s="82">
        <f t="shared" si="6"/>
        <v>8.783049619703005</v>
      </c>
    </row>
    <row r="23" spans="2:26" ht="17.25" customHeight="1" thickBot="1">
      <c r="B23" s="102">
        <v>20</v>
      </c>
      <c r="C23" s="103" t="s">
        <v>115</v>
      </c>
      <c r="D23" s="104"/>
      <c r="E23" s="107">
        <v>18.6</v>
      </c>
      <c r="F23" s="107">
        <v>8.21</v>
      </c>
      <c r="G23" s="107">
        <v>18.45</v>
      </c>
      <c r="H23" s="107">
        <v>8.57</v>
      </c>
      <c r="I23" s="107">
        <v>18.2</v>
      </c>
      <c r="J23" s="107">
        <v>8.47</v>
      </c>
      <c r="K23" s="107">
        <v>14.7</v>
      </c>
      <c r="L23" s="107">
        <v>10.1</v>
      </c>
      <c r="M23" s="108">
        <f t="shared" si="0"/>
        <v>69.95</v>
      </c>
      <c r="N23" s="108">
        <f t="shared" si="1"/>
        <v>14.7</v>
      </c>
      <c r="O23" s="108">
        <f t="shared" si="2"/>
        <v>55.25</v>
      </c>
      <c r="P23" s="113">
        <v>19</v>
      </c>
      <c r="Q23" s="108">
        <f t="shared" si="3"/>
        <v>18.6</v>
      </c>
      <c r="R23" s="108">
        <f t="shared" si="4"/>
        <v>8.21</v>
      </c>
      <c r="S23" s="114"/>
      <c r="T23" s="108" t="s">
        <v>93</v>
      </c>
      <c r="U23" s="108">
        <v>17.9</v>
      </c>
      <c r="V23" s="108">
        <v>8.42</v>
      </c>
      <c r="W23" s="108">
        <f>MAX(Q23,U23)</f>
        <v>18.6</v>
      </c>
      <c r="X23" s="108">
        <f t="shared" si="7"/>
        <v>8.21</v>
      </c>
      <c r="Y23" s="112">
        <f t="shared" si="5"/>
        <v>141.7783191230207</v>
      </c>
      <c r="Z23" s="82">
        <f t="shared" si="6"/>
        <v>8.055586313807993</v>
      </c>
    </row>
    <row r="24" spans="2:26" ht="17.25" customHeight="1" thickBot="1">
      <c r="B24" s="102">
        <v>21</v>
      </c>
      <c r="C24" s="103" t="s">
        <v>116</v>
      </c>
      <c r="D24" s="104"/>
      <c r="E24" s="107">
        <v>16.05</v>
      </c>
      <c r="F24" s="107">
        <v>7.45</v>
      </c>
      <c r="G24" s="107">
        <v>15.05</v>
      </c>
      <c r="H24" s="107">
        <v>8.31</v>
      </c>
      <c r="I24" s="107">
        <v>18.7</v>
      </c>
      <c r="J24" s="107">
        <v>8.09</v>
      </c>
      <c r="K24" s="107">
        <v>19</v>
      </c>
      <c r="L24" s="107">
        <v>8.39</v>
      </c>
      <c r="M24" s="108">
        <f t="shared" si="0"/>
        <v>68.8</v>
      </c>
      <c r="N24" s="108">
        <f t="shared" si="1"/>
        <v>15.05</v>
      </c>
      <c r="O24" s="108">
        <f t="shared" si="2"/>
        <v>53.75</v>
      </c>
      <c r="P24" s="113">
        <v>21</v>
      </c>
      <c r="Q24" s="108">
        <f t="shared" si="3"/>
        <v>19</v>
      </c>
      <c r="R24" s="108">
        <f t="shared" si="4"/>
        <v>7.45</v>
      </c>
      <c r="S24" s="116"/>
      <c r="T24" s="108" t="s">
        <v>93</v>
      </c>
      <c r="U24" s="108">
        <v>17.7</v>
      </c>
      <c r="V24" s="108">
        <v>8.4</v>
      </c>
      <c r="W24" s="108">
        <f>MAX(Q24,U24)</f>
        <v>19</v>
      </c>
      <c r="X24" s="108">
        <f t="shared" si="7"/>
        <v>7.45</v>
      </c>
      <c r="Y24" s="112">
        <f t="shared" si="5"/>
        <v>156.24161073825502</v>
      </c>
      <c r="Z24" s="82">
        <f t="shared" si="6"/>
        <v>8.877364246491762</v>
      </c>
    </row>
    <row r="25" spans="2:26" ht="17.25" customHeight="1" thickBot="1">
      <c r="B25" s="102">
        <v>22</v>
      </c>
      <c r="C25" s="103" t="s">
        <v>117</v>
      </c>
      <c r="D25" s="104"/>
      <c r="E25" s="107">
        <v>16.9</v>
      </c>
      <c r="F25" s="107">
        <v>8.05</v>
      </c>
      <c r="G25" s="107">
        <v>16.3</v>
      </c>
      <c r="H25" s="107">
        <v>8.76</v>
      </c>
      <c r="I25" s="107">
        <v>17.85</v>
      </c>
      <c r="J25" s="107">
        <v>8.39</v>
      </c>
      <c r="K25" s="107">
        <v>15.8</v>
      </c>
      <c r="L25" s="107">
        <v>9.58</v>
      </c>
      <c r="M25" s="108">
        <f t="shared" si="0"/>
        <v>66.85000000000001</v>
      </c>
      <c r="N25" s="108">
        <f t="shared" si="1"/>
        <v>15.8</v>
      </c>
      <c r="O25" s="108">
        <f t="shared" si="2"/>
        <v>51.05000000000001</v>
      </c>
      <c r="P25" s="113">
        <v>24</v>
      </c>
      <c r="Q25" s="108">
        <f t="shared" si="3"/>
        <v>17.85</v>
      </c>
      <c r="R25" s="108">
        <f t="shared" si="4"/>
        <v>8.05</v>
      </c>
      <c r="S25" s="115"/>
      <c r="T25" s="108" t="s">
        <v>93</v>
      </c>
      <c r="U25" s="108">
        <v>17.3</v>
      </c>
      <c r="V25" s="108">
        <v>8.68</v>
      </c>
      <c r="W25" s="108">
        <v>19.05</v>
      </c>
      <c r="X25" s="108">
        <f t="shared" si="7"/>
        <v>8.05</v>
      </c>
      <c r="Y25" s="112">
        <f t="shared" si="5"/>
        <v>144.59627329192546</v>
      </c>
      <c r="Z25" s="82">
        <f t="shared" si="6"/>
        <v>8.215697346132128</v>
      </c>
    </row>
    <row r="26" spans="2:26" ht="17.25" customHeight="1" thickBot="1">
      <c r="B26" s="102">
        <v>23</v>
      </c>
      <c r="C26" s="103" t="s">
        <v>118</v>
      </c>
      <c r="D26" s="104"/>
      <c r="E26" s="107">
        <v>16.95</v>
      </c>
      <c r="F26" s="107">
        <v>9.13</v>
      </c>
      <c r="G26" s="107">
        <v>16.25</v>
      </c>
      <c r="H26" s="107">
        <v>8.88</v>
      </c>
      <c r="I26" s="107">
        <v>19.05</v>
      </c>
      <c r="J26" s="107">
        <v>8.68</v>
      </c>
      <c r="K26" s="107">
        <v>13.75</v>
      </c>
      <c r="L26" s="107">
        <v>8.45</v>
      </c>
      <c r="M26" s="108">
        <f t="shared" si="0"/>
        <v>66</v>
      </c>
      <c r="N26" s="108">
        <f t="shared" si="1"/>
        <v>13.75</v>
      </c>
      <c r="O26" s="108">
        <f t="shared" si="2"/>
        <v>52.25</v>
      </c>
      <c r="P26" s="113">
        <v>23</v>
      </c>
      <c r="Q26" s="108">
        <f t="shared" si="3"/>
        <v>19.05</v>
      </c>
      <c r="R26" s="108">
        <f t="shared" si="4"/>
        <v>8.45</v>
      </c>
      <c r="S26" s="114"/>
      <c r="T26" s="108" t="s">
        <v>94</v>
      </c>
      <c r="U26" s="108">
        <v>18.55</v>
      </c>
      <c r="V26" s="108">
        <v>8.28</v>
      </c>
      <c r="W26" s="108">
        <f>MAX(Q26,U26)</f>
        <v>19.05</v>
      </c>
      <c r="X26" s="108">
        <f t="shared" si="7"/>
        <v>8.28</v>
      </c>
      <c r="Y26" s="112">
        <f t="shared" si="5"/>
        <v>140.57971014492756</v>
      </c>
      <c r="Z26" s="82">
        <f t="shared" si="6"/>
        <v>7.987483530961792</v>
      </c>
    </row>
    <row r="27" spans="2:26" ht="17.25" customHeight="1" thickBot="1">
      <c r="B27" s="102">
        <v>24</v>
      </c>
      <c r="C27" s="103" t="s">
        <v>119</v>
      </c>
      <c r="D27" s="104"/>
      <c r="E27" s="107">
        <v>17.8</v>
      </c>
      <c r="F27" s="107">
        <v>8.13</v>
      </c>
      <c r="G27" s="107">
        <v>17.95</v>
      </c>
      <c r="H27" s="107">
        <v>9.22</v>
      </c>
      <c r="I27" s="107">
        <v>17.15</v>
      </c>
      <c r="J27" s="107">
        <v>8.58</v>
      </c>
      <c r="K27" s="107">
        <v>15.55</v>
      </c>
      <c r="L27" s="107">
        <v>9</v>
      </c>
      <c r="M27" s="108">
        <f t="shared" si="0"/>
        <v>68.45</v>
      </c>
      <c r="N27" s="108">
        <f t="shared" si="1"/>
        <v>15.55</v>
      </c>
      <c r="O27" s="108">
        <f t="shared" si="2"/>
        <v>52.900000000000006</v>
      </c>
      <c r="P27" s="113">
        <v>22</v>
      </c>
      <c r="Q27" s="108">
        <f t="shared" si="3"/>
        <v>17.95</v>
      </c>
      <c r="R27" s="108">
        <f t="shared" si="4"/>
        <v>8.13</v>
      </c>
      <c r="S27" s="115"/>
      <c r="T27" s="108" t="s">
        <v>94</v>
      </c>
      <c r="U27" s="108">
        <v>16.05</v>
      </c>
      <c r="V27" s="108">
        <v>9.16</v>
      </c>
      <c r="W27" s="108">
        <f>MAX(Q27,U27)</f>
        <v>17.95</v>
      </c>
      <c r="X27" s="108">
        <f t="shared" si="7"/>
        <v>8.13</v>
      </c>
      <c r="Y27" s="112">
        <f t="shared" si="5"/>
        <v>143.17343173431732</v>
      </c>
      <c r="Z27" s="82">
        <f t="shared" si="6"/>
        <v>8.134854075813486</v>
      </c>
    </row>
    <row r="28" spans="2:26" ht="18" customHeight="1" thickBot="1">
      <c r="B28" s="117">
        <v>25</v>
      </c>
      <c r="C28" s="118" t="s">
        <v>120</v>
      </c>
      <c r="D28" s="119"/>
      <c r="E28" s="120">
        <v>15</v>
      </c>
      <c r="F28" s="120">
        <v>8.79</v>
      </c>
      <c r="G28" s="120">
        <v>16.8</v>
      </c>
      <c r="H28" s="120">
        <v>8.55</v>
      </c>
      <c r="I28" s="120">
        <v>14.5</v>
      </c>
      <c r="J28" s="120">
        <v>8.85</v>
      </c>
      <c r="K28" s="120">
        <v>13.35</v>
      </c>
      <c r="L28" s="120">
        <v>9.98</v>
      </c>
      <c r="M28" s="121">
        <f t="shared" si="0"/>
        <v>59.65</v>
      </c>
      <c r="N28" s="121">
        <f t="shared" si="1"/>
        <v>13.35</v>
      </c>
      <c r="O28" s="121">
        <f t="shared" si="2"/>
        <v>46.3</v>
      </c>
      <c r="P28" s="122">
        <v>25</v>
      </c>
      <c r="Q28" s="121">
        <f t="shared" si="3"/>
        <v>16.8</v>
      </c>
      <c r="R28" s="121">
        <f t="shared" si="4"/>
        <v>8.55</v>
      </c>
      <c r="S28" s="123"/>
      <c r="T28" s="121" t="s">
        <v>94</v>
      </c>
      <c r="U28" s="121">
        <v>13.4</v>
      </c>
      <c r="V28" s="121">
        <v>10.19</v>
      </c>
      <c r="W28" s="121">
        <f>MAX(Q28,U28)</f>
        <v>16.8</v>
      </c>
      <c r="X28" s="121">
        <f t="shared" si="7"/>
        <v>8.55</v>
      </c>
      <c r="Y28" s="124">
        <f t="shared" si="5"/>
        <v>136.140350877193</v>
      </c>
      <c r="Z28" s="82">
        <f t="shared" si="6"/>
        <v>7.735247208931419</v>
      </c>
    </row>
    <row r="29" spans="2:26" ht="15.75" customHeight="1" thickTop="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s="144" t="s">
        <v>121</v>
      </c>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6 I4:I56 G4:G56 E4:E56">
      <formula1>#REF!</formula1>
      <formula2>#REF!</formula2>
    </dataValidation>
    <dataValidation type="decimal" allowBlank="1" showInputMessage="1" showErrorMessage="1" errorTitle="LAP TIME" error="The lap time is not within the limits set at the top of this sheet. Either correct the entry or reset the parameters" sqref="J4:J56 H4:H56 F4:F56 L4:L14 L16:L56">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5"/>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1" t="s">
        <v>21</v>
      </c>
      <c r="D4" s="14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38" t="s">
        <v>19</v>
      </c>
      <c r="M5" s="139"/>
      <c r="N5" s="140"/>
      <c r="O5" s="1"/>
      <c r="P5" s="8"/>
      <c r="Q5" s="40"/>
      <c r="R5" s="40"/>
      <c r="S5" s="10" t="s">
        <v>22</v>
      </c>
      <c r="T5"/>
      <c r="U5" s="24"/>
      <c r="V5" s="21"/>
      <c r="W5" s="22"/>
      <c r="X5" s="13"/>
      <c r="Y5" s="13"/>
      <c r="Z5" s="13"/>
      <c r="AA5" s="22"/>
      <c r="AB5" s="13"/>
      <c r="AC5" s="13"/>
      <c r="AD5" s="22"/>
      <c r="AE5" s="143"/>
      <c r="AF5" s="143"/>
      <c r="AG5" s="143"/>
      <c r="AH5" s="22"/>
      <c r="AI5" s="22"/>
      <c r="AJ5" s="13"/>
      <c r="AK5" s="13"/>
      <c r="AL5" s="26"/>
      <c r="AN5" s="24"/>
      <c r="AO5" s="21"/>
      <c r="AP5" s="22"/>
      <c r="AQ5" s="13"/>
      <c r="AR5" s="13"/>
      <c r="AS5" s="13"/>
      <c r="AT5" s="22"/>
      <c r="AU5" s="13"/>
      <c r="AV5" s="13"/>
      <c r="AW5" s="22"/>
      <c r="AX5" s="143"/>
      <c r="AY5" s="143"/>
      <c r="AZ5" s="143"/>
      <c r="BA5" s="22"/>
      <c r="BB5" s="22"/>
      <c r="BC5" s="13"/>
      <c r="BD5" s="13"/>
      <c r="BE5" s="26"/>
      <c r="BG5" s="24"/>
      <c r="BH5" s="21"/>
      <c r="BI5" s="22"/>
      <c r="BJ5" s="13"/>
      <c r="BK5" s="13"/>
      <c r="BL5" s="13"/>
      <c r="BM5" s="22"/>
      <c r="BN5" s="13"/>
      <c r="BO5" s="13"/>
      <c r="BP5" s="22"/>
      <c r="BQ5" s="143"/>
      <c r="BR5" s="143"/>
      <c r="BS5" s="143"/>
      <c r="BT5" s="22"/>
      <c r="BU5" s="22"/>
      <c r="BV5" s="13"/>
      <c r="BW5" s="13"/>
      <c r="BX5" s="26"/>
      <c r="BZ5" s="24"/>
      <c r="CA5" s="21"/>
      <c r="CB5" s="22"/>
      <c r="CC5" s="13"/>
      <c r="CD5" s="13"/>
      <c r="CE5" s="13"/>
      <c r="CF5" s="22"/>
      <c r="CG5" s="13"/>
      <c r="CH5" s="13"/>
      <c r="CI5" s="22"/>
      <c r="CJ5" s="143"/>
      <c r="CK5" s="143"/>
      <c r="CL5" s="143"/>
      <c r="CM5" s="22"/>
      <c r="CN5" s="22"/>
      <c r="CO5" s="13"/>
      <c r="CP5" s="13"/>
      <c r="CQ5" s="26"/>
      <c r="CS5" s="24"/>
      <c r="CT5" s="21"/>
      <c r="CU5" s="22"/>
      <c r="CV5" s="13"/>
      <c r="CW5" s="13"/>
      <c r="CX5" s="13"/>
      <c r="CY5" s="22"/>
      <c r="CZ5" s="13"/>
      <c r="DA5" s="13"/>
      <c r="DB5" s="22"/>
      <c r="DC5" s="143"/>
      <c r="DD5" s="143"/>
      <c r="DE5" s="143"/>
      <c r="DF5" s="22"/>
      <c r="DG5" s="22"/>
      <c r="DH5" s="13"/>
      <c r="DI5" s="13"/>
      <c r="DJ5" s="26"/>
      <c r="DL5" s="24"/>
      <c r="DM5" s="21"/>
      <c r="DN5" s="22"/>
      <c r="DO5" s="13"/>
      <c r="DP5" s="13"/>
      <c r="DQ5" s="13"/>
      <c r="DR5" s="22"/>
      <c r="DS5" s="13"/>
      <c r="DT5" s="13"/>
      <c r="DU5" s="22"/>
      <c r="DV5" s="143"/>
      <c r="DW5" s="143"/>
      <c r="DX5" s="143"/>
      <c r="DY5" s="22"/>
      <c r="DZ5" s="22"/>
      <c r="EA5" s="13"/>
      <c r="EB5" s="13"/>
      <c r="EC5" s="26"/>
      <c r="EE5" s="24"/>
      <c r="EF5" s="21"/>
      <c r="EG5" s="22"/>
      <c r="EH5" s="13"/>
      <c r="EI5" s="13"/>
      <c r="EJ5" s="13"/>
      <c r="EK5" s="22"/>
      <c r="EL5" s="13"/>
      <c r="EM5" s="13"/>
      <c r="EN5" s="22"/>
      <c r="EO5" s="143"/>
      <c r="EP5" s="143"/>
      <c r="EQ5" s="143"/>
      <c r="ER5" s="22"/>
      <c r="ES5" s="22"/>
      <c r="ET5" s="13"/>
      <c r="EU5" s="13"/>
      <c r="EV5" s="26"/>
      <c r="EX5" s="24"/>
      <c r="EY5" s="21"/>
      <c r="EZ5" s="22"/>
      <c r="FA5" s="13"/>
      <c r="FB5" s="13"/>
      <c r="FC5" s="13"/>
      <c r="FD5" s="22"/>
      <c r="FE5" s="13"/>
      <c r="FF5" s="13"/>
      <c r="FG5" s="22"/>
      <c r="FH5" s="143"/>
      <c r="FI5" s="143"/>
      <c r="FJ5" s="143"/>
      <c r="FK5" s="22"/>
      <c r="FL5" s="22"/>
      <c r="FM5" s="13"/>
      <c r="FN5" s="13"/>
      <c r="FO5" s="26"/>
      <c r="FQ5" s="24"/>
      <c r="FR5" s="21"/>
      <c r="FS5" s="22"/>
      <c r="FT5" s="13"/>
      <c r="FU5" s="13"/>
      <c r="FV5" s="13"/>
      <c r="FW5" s="22"/>
      <c r="FX5" s="13"/>
      <c r="FY5" s="13"/>
      <c r="FZ5" s="22"/>
      <c r="GA5" s="143"/>
      <c r="GB5" s="143"/>
      <c r="GC5" s="143"/>
      <c r="GD5" s="22"/>
      <c r="GE5" s="22"/>
      <c r="GF5" s="13"/>
      <c r="GG5" s="13"/>
      <c r="GH5" s="26"/>
      <c r="GJ5" s="24"/>
      <c r="GK5" s="21"/>
      <c r="GL5" s="22"/>
      <c r="GM5" s="13"/>
      <c r="GN5" s="13"/>
      <c r="GO5" s="13"/>
      <c r="GP5" s="22"/>
      <c r="GQ5" s="13"/>
      <c r="GR5" s="13"/>
      <c r="GS5" s="22"/>
      <c r="GT5" s="143"/>
      <c r="GU5" s="143"/>
      <c r="GV5" s="143"/>
      <c r="GW5" s="22"/>
      <c r="GX5" s="22"/>
      <c r="GY5" s="13"/>
      <c r="GZ5" s="13"/>
      <c r="HA5" s="26"/>
      <c r="HC5" s="24"/>
      <c r="HD5" s="21"/>
      <c r="HE5" s="22"/>
      <c r="HF5" s="13"/>
      <c r="HG5" s="13"/>
      <c r="HH5" s="13"/>
      <c r="HI5" s="22"/>
      <c r="HJ5" s="13"/>
      <c r="HK5" s="13"/>
      <c r="HL5" s="22"/>
      <c r="HM5" s="143"/>
      <c r="HN5" s="143"/>
      <c r="HO5" s="143"/>
      <c r="HP5" s="22"/>
      <c r="HQ5" s="22"/>
      <c r="HR5" s="13"/>
      <c r="HS5" s="13"/>
      <c r="HT5" s="26"/>
      <c r="HV5" s="24"/>
      <c r="HW5" s="21"/>
      <c r="HX5" s="22"/>
      <c r="HY5" s="13"/>
      <c r="HZ5" s="13"/>
      <c r="IA5" s="13"/>
      <c r="IB5" s="22"/>
      <c r="IC5" s="13"/>
      <c r="ID5" s="13"/>
      <c r="IE5" s="22"/>
      <c r="IF5" s="143"/>
      <c r="IG5" s="143"/>
      <c r="IH5" s="14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1" t="s">
        <v>36</v>
      </c>
      <c r="D9" s="141"/>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38" t="s">
        <v>19</v>
      </c>
      <c r="M10" s="139"/>
      <c r="N10" s="140"/>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1" t="s">
        <v>37</v>
      </c>
      <c r="D19" s="141"/>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38" t="s">
        <v>19</v>
      </c>
      <c r="M20" s="139"/>
      <c r="N20" s="140"/>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1" t="s">
        <v>35</v>
      </c>
      <c r="D29" s="141"/>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38" t="s">
        <v>19</v>
      </c>
      <c r="M30" s="139"/>
      <c r="N30" s="140"/>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1" t="s">
        <v>38</v>
      </c>
      <c r="D49" s="141"/>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38" t="s">
        <v>19</v>
      </c>
      <c r="M50" s="139"/>
      <c r="N50" s="140"/>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1" t="s">
        <v>42</v>
      </c>
      <c r="D159" s="141"/>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38" t="s">
        <v>19</v>
      </c>
      <c r="M160" s="139"/>
      <c r="N160" s="140"/>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1" t="s">
        <v>43</v>
      </c>
      <c r="D269" s="141"/>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38" t="s">
        <v>19</v>
      </c>
      <c r="M270" s="139"/>
      <c r="N270" s="140"/>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1" t="s">
        <v>49</v>
      </c>
      <c r="D379" s="141"/>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38" t="s">
        <v>19</v>
      </c>
      <c r="M380" s="139"/>
      <c r="N380" s="140"/>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2"/>
      <c r="D718" s="14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3"/>
      <c r="M719" s="143"/>
      <c r="N719" s="14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2"/>
      <c r="D778" s="14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3"/>
      <c r="M779" s="143"/>
      <c r="N779" s="14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2"/>
      <c r="D838" s="14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3"/>
      <c r="M839" s="143"/>
      <c r="N839" s="14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2"/>
      <c r="D898" s="14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3"/>
      <c r="M899" s="143"/>
      <c r="N899" s="14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2"/>
      <c r="D958" s="14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3"/>
      <c r="M959" s="143"/>
      <c r="N959" s="14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2"/>
      <c r="D1018" s="14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3"/>
      <c r="M1019" s="143"/>
      <c r="N1019" s="14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73</v>
      </c>
      <c r="B1" s="18"/>
      <c r="C1" s="11">
        <v>13.8</v>
      </c>
      <c r="D1" s="11">
        <v>8.27</v>
      </c>
      <c r="E1" s="11">
        <v>17.05</v>
      </c>
      <c r="F1" s="11">
        <v>8.21</v>
      </c>
      <c r="G1" s="11">
        <v>21.6</v>
      </c>
      <c r="H1" s="11">
        <v>7.8</v>
      </c>
      <c r="I1" s="11">
        <v>18.4</v>
      </c>
      <c r="J1" s="11">
        <v>8.09</v>
      </c>
      <c r="K1" s="17">
        <f aca="true" t="shared" si="0" ref="K1:K26">IF(((SUM(C1:J1))*100)&lt;&gt;INT((SUM(C1:J1)*100)),"Too many dec places","")</f>
      </c>
    </row>
    <row r="2" spans="1:11" ht="15">
      <c r="A2" t="s">
        <v>74</v>
      </c>
      <c r="B2" s="15"/>
      <c r="C2" s="11">
        <v>22.2</v>
      </c>
      <c r="D2" s="11">
        <v>7.52</v>
      </c>
      <c r="E2" s="11">
        <v>20.9</v>
      </c>
      <c r="F2" s="11">
        <v>7.83</v>
      </c>
      <c r="G2" s="11">
        <v>21.3</v>
      </c>
      <c r="H2" s="11">
        <v>7.61</v>
      </c>
      <c r="I2" s="11">
        <v>20.9</v>
      </c>
      <c r="J2" s="11">
        <v>7.77</v>
      </c>
      <c r="K2" s="17">
        <f t="shared" si="0"/>
      </c>
    </row>
    <row r="3" spans="1:11" ht="15">
      <c r="A3" t="s">
        <v>63</v>
      </c>
      <c r="B3" s="15"/>
      <c r="C3" s="11">
        <v>21.45</v>
      </c>
      <c r="D3" s="11">
        <v>7.48</v>
      </c>
      <c r="E3" s="11">
        <v>22.45</v>
      </c>
      <c r="F3" s="11">
        <v>7.5</v>
      </c>
      <c r="G3" s="11">
        <v>23.5</v>
      </c>
      <c r="H3" s="11">
        <v>6.94</v>
      </c>
      <c r="I3" s="11">
        <v>16.65</v>
      </c>
      <c r="J3" s="11">
        <v>8.33</v>
      </c>
      <c r="K3" s="17">
        <f t="shared" si="0"/>
      </c>
    </row>
    <row r="4" spans="1:11" ht="15">
      <c r="A4" t="s">
        <v>59</v>
      </c>
      <c r="B4" s="15"/>
      <c r="C4" s="11">
        <v>21.85</v>
      </c>
      <c r="D4" s="11">
        <v>6.8</v>
      </c>
      <c r="E4" s="11">
        <v>21.3</v>
      </c>
      <c r="F4" s="11">
        <v>7.28</v>
      </c>
      <c r="G4" s="11">
        <v>22.2</v>
      </c>
      <c r="H4" s="11">
        <v>7.09</v>
      </c>
      <c r="I4" s="11">
        <v>21.4</v>
      </c>
      <c r="J4" s="11">
        <v>7.67</v>
      </c>
      <c r="K4" s="17">
        <f t="shared" si="0"/>
      </c>
    </row>
    <row r="5" spans="1:11" ht="15">
      <c r="A5" t="s">
        <v>72</v>
      </c>
      <c r="B5" s="15"/>
      <c r="C5" s="11">
        <v>18.25</v>
      </c>
      <c r="D5" s="11">
        <v>8.78</v>
      </c>
      <c r="E5" s="11">
        <v>20.25</v>
      </c>
      <c r="F5" s="11">
        <v>8.29</v>
      </c>
      <c r="G5" s="11">
        <v>19.55</v>
      </c>
      <c r="H5" s="11">
        <v>7.66</v>
      </c>
      <c r="I5" s="11">
        <v>19.6</v>
      </c>
      <c r="J5" s="11">
        <v>8.52</v>
      </c>
      <c r="K5" s="17">
        <f t="shared" si="0"/>
      </c>
    </row>
    <row r="6" spans="1:11" ht="15">
      <c r="A6" t="s">
        <v>64</v>
      </c>
      <c r="B6" s="15"/>
      <c r="C6" s="11">
        <v>18.85</v>
      </c>
      <c r="D6" s="11">
        <v>8.15</v>
      </c>
      <c r="E6" s="11">
        <v>20.55</v>
      </c>
      <c r="F6" s="11">
        <v>7.92</v>
      </c>
      <c r="G6" s="11">
        <v>20.1</v>
      </c>
      <c r="H6" s="11">
        <v>8.03</v>
      </c>
      <c r="I6" s="11">
        <v>18.15</v>
      </c>
      <c r="J6" s="11">
        <v>8.49</v>
      </c>
      <c r="K6" s="17">
        <f t="shared" si="0"/>
      </c>
    </row>
    <row r="7" spans="1:11" ht="15">
      <c r="A7" t="s">
        <v>70</v>
      </c>
      <c r="B7" s="15"/>
      <c r="C7" s="11">
        <v>17.8</v>
      </c>
      <c r="D7" s="11">
        <v>8.13</v>
      </c>
      <c r="E7" s="11">
        <v>17.95</v>
      </c>
      <c r="F7" s="11">
        <v>9.22</v>
      </c>
      <c r="G7" s="11">
        <v>17.15</v>
      </c>
      <c r="H7" s="11">
        <v>8.58</v>
      </c>
      <c r="I7" s="11">
        <v>15.55</v>
      </c>
      <c r="J7" s="11">
        <v>9</v>
      </c>
      <c r="K7" s="17">
        <f t="shared" si="0"/>
      </c>
    </row>
    <row r="8" spans="1:11" ht="15">
      <c r="A8" t="s">
        <v>68</v>
      </c>
      <c r="B8" s="15"/>
      <c r="C8" s="11">
        <v>19.45</v>
      </c>
      <c r="D8" s="11">
        <v>8.01</v>
      </c>
      <c r="E8" s="11">
        <v>19.2</v>
      </c>
      <c r="F8" s="11">
        <v>7.53</v>
      </c>
      <c r="G8" s="11">
        <v>15.2</v>
      </c>
      <c r="H8" s="11">
        <v>8.58</v>
      </c>
      <c r="I8" s="11">
        <v>15.2</v>
      </c>
      <c r="J8" s="11">
        <v>9.22</v>
      </c>
      <c r="K8" s="17">
        <f t="shared" si="0"/>
      </c>
    </row>
    <row r="9" spans="1:11" ht="15">
      <c r="A9" t="s">
        <v>65</v>
      </c>
      <c r="B9" s="15"/>
      <c r="C9" s="11">
        <v>20.65</v>
      </c>
      <c r="D9" s="11">
        <v>8.36</v>
      </c>
      <c r="E9" s="11">
        <v>21</v>
      </c>
      <c r="F9" s="11">
        <v>8.16</v>
      </c>
      <c r="G9" s="11">
        <v>19.45</v>
      </c>
      <c r="H9" s="11">
        <v>7.98</v>
      </c>
      <c r="I9" s="11">
        <v>18.55</v>
      </c>
      <c r="J9" s="11">
        <v>8.3</v>
      </c>
      <c r="K9" s="17">
        <f t="shared" si="0"/>
      </c>
    </row>
    <row r="10" spans="1:11" ht="15">
      <c r="A10" t="s">
        <v>69</v>
      </c>
      <c r="B10" s="15"/>
      <c r="C10" s="11">
        <v>18.05</v>
      </c>
      <c r="D10" s="11">
        <v>8.52</v>
      </c>
      <c r="E10" s="11">
        <v>19.8</v>
      </c>
      <c r="F10" s="11">
        <v>8.44</v>
      </c>
      <c r="G10" s="11">
        <v>20.85</v>
      </c>
      <c r="H10" s="11">
        <v>7.95</v>
      </c>
      <c r="I10" s="11">
        <v>16.8</v>
      </c>
      <c r="J10" s="11">
        <v>8.8</v>
      </c>
      <c r="K10" s="17">
        <f t="shared" si="0"/>
      </c>
    </row>
    <row r="11" spans="1:11" ht="15">
      <c r="A11" t="s">
        <v>77</v>
      </c>
      <c r="B11" s="15"/>
      <c r="C11" s="11">
        <v>18.6</v>
      </c>
      <c r="D11" s="11">
        <v>8.21</v>
      </c>
      <c r="E11" s="11">
        <v>18.45</v>
      </c>
      <c r="F11" s="11">
        <v>8.57</v>
      </c>
      <c r="G11" s="11">
        <v>18.2</v>
      </c>
      <c r="H11" s="11">
        <v>8.47</v>
      </c>
      <c r="I11" s="11">
        <v>14.7</v>
      </c>
      <c r="J11" s="11">
        <v>10.1</v>
      </c>
      <c r="K11" s="17">
        <f t="shared" si="0"/>
      </c>
    </row>
    <row r="12" spans="1:11" ht="15">
      <c r="A12" t="s">
        <v>75</v>
      </c>
      <c r="B12" s="15"/>
      <c r="C12" s="11">
        <v>18.3</v>
      </c>
      <c r="D12" s="11">
        <v>7.7</v>
      </c>
      <c r="E12" s="11">
        <v>18.25</v>
      </c>
      <c r="F12" s="11">
        <v>8.49</v>
      </c>
      <c r="G12" s="11">
        <v>20.15</v>
      </c>
      <c r="H12" s="11">
        <v>8.92</v>
      </c>
      <c r="I12" s="11">
        <v>20.6</v>
      </c>
      <c r="J12" s="11">
        <v>7.98</v>
      </c>
      <c r="K12" s="17">
        <f t="shared" si="0"/>
      </c>
    </row>
    <row r="13" spans="1:11" ht="15">
      <c r="A13" t="s">
        <v>82</v>
      </c>
      <c r="B13" s="15"/>
      <c r="C13" s="11">
        <v>18.5</v>
      </c>
      <c r="D13" s="11">
        <v>9.03</v>
      </c>
      <c r="E13" s="11">
        <v>18.7</v>
      </c>
      <c r="F13" s="11">
        <v>8.83</v>
      </c>
      <c r="G13" s="11">
        <v>18.9</v>
      </c>
      <c r="H13" s="11">
        <v>8.99</v>
      </c>
      <c r="I13" s="11">
        <v>16.35</v>
      </c>
      <c r="J13" s="11">
        <v>9.7</v>
      </c>
      <c r="K13" s="17">
        <f t="shared" si="0"/>
      </c>
    </row>
    <row r="14" spans="1:11" ht="15">
      <c r="A14" t="s">
        <v>83</v>
      </c>
      <c r="B14" s="15"/>
      <c r="C14" s="11">
        <v>20.45</v>
      </c>
      <c r="D14" s="11">
        <v>8.55</v>
      </c>
      <c r="E14" s="11">
        <v>18.65</v>
      </c>
      <c r="F14" s="11">
        <v>9.02</v>
      </c>
      <c r="G14" s="11">
        <v>19.4</v>
      </c>
      <c r="H14" s="11">
        <v>8.78</v>
      </c>
      <c r="I14" s="11">
        <v>17.45</v>
      </c>
      <c r="J14" s="11">
        <v>9.02</v>
      </c>
      <c r="K14" s="17">
        <f t="shared" si="0"/>
      </c>
    </row>
    <row r="15" spans="1:11" ht="15">
      <c r="A15" t="s">
        <v>71</v>
      </c>
      <c r="B15" s="15"/>
      <c r="C15" s="11">
        <v>15</v>
      </c>
      <c r="D15" s="11">
        <v>8.79</v>
      </c>
      <c r="E15" s="11">
        <v>16.8</v>
      </c>
      <c r="F15" s="11">
        <v>8.55</v>
      </c>
      <c r="G15" s="11">
        <v>14.5</v>
      </c>
      <c r="H15" s="11">
        <v>8.85</v>
      </c>
      <c r="I15" s="11">
        <v>13.35</v>
      </c>
      <c r="J15" s="11">
        <v>9.98</v>
      </c>
      <c r="K15" s="17">
        <f t="shared" si="0"/>
      </c>
    </row>
    <row r="16" spans="1:11" ht="15">
      <c r="A16" t="s">
        <v>79</v>
      </c>
      <c r="B16" s="15"/>
      <c r="C16" s="11">
        <v>19.4</v>
      </c>
      <c r="D16" s="11">
        <v>8.35</v>
      </c>
      <c r="E16" s="11">
        <v>19.25</v>
      </c>
      <c r="F16" s="11">
        <v>8.39</v>
      </c>
      <c r="G16" s="11">
        <v>19.15</v>
      </c>
      <c r="H16" s="11">
        <v>8.12</v>
      </c>
      <c r="I16" s="11">
        <v>17.45</v>
      </c>
      <c r="J16" s="11">
        <v>8.55</v>
      </c>
      <c r="K16" s="17">
        <f t="shared" si="0"/>
      </c>
    </row>
    <row r="17" spans="1:11" ht="15">
      <c r="A17" t="s">
        <v>60</v>
      </c>
      <c r="B17" s="15"/>
      <c r="C17" s="11">
        <v>19.5</v>
      </c>
      <c r="D17" s="11">
        <v>8.26</v>
      </c>
      <c r="E17" s="11">
        <v>21.2</v>
      </c>
      <c r="F17" s="11">
        <v>8.06</v>
      </c>
      <c r="G17" s="11">
        <v>20.75</v>
      </c>
      <c r="H17" s="11">
        <v>7.64</v>
      </c>
      <c r="I17" s="11">
        <v>18.45</v>
      </c>
      <c r="J17" s="11">
        <v>8.31</v>
      </c>
      <c r="K17" s="17">
        <f t="shared" si="0"/>
      </c>
    </row>
    <row r="18" spans="1:11" ht="15">
      <c r="A18" t="s">
        <v>67</v>
      </c>
      <c r="B18" s="15"/>
      <c r="C18" s="11">
        <v>24.75</v>
      </c>
      <c r="D18" s="11">
        <v>6.51</v>
      </c>
      <c r="E18" s="11">
        <v>26.2</v>
      </c>
      <c r="F18" s="11">
        <v>6.5</v>
      </c>
      <c r="G18" s="11">
        <v>21.8</v>
      </c>
      <c r="H18" s="11">
        <v>6.5</v>
      </c>
      <c r="I18" s="11">
        <v>24.15</v>
      </c>
      <c r="J18" s="11">
        <v>6.56</v>
      </c>
      <c r="K18" s="17">
        <f t="shared" si="0"/>
      </c>
    </row>
    <row r="19" spans="1:11" ht="15">
      <c r="A19" t="s">
        <v>66</v>
      </c>
      <c r="B19" s="15"/>
      <c r="C19" s="11">
        <v>16.05</v>
      </c>
      <c r="D19" s="11">
        <v>7.45</v>
      </c>
      <c r="E19" s="11">
        <v>15.05</v>
      </c>
      <c r="F19" s="11">
        <v>8.31</v>
      </c>
      <c r="G19" s="11">
        <v>18.7</v>
      </c>
      <c r="H19" s="11">
        <v>8.09</v>
      </c>
      <c r="I19" s="11">
        <v>19</v>
      </c>
      <c r="J19" s="11">
        <v>8.39</v>
      </c>
      <c r="K19" s="17">
        <f t="shared" si="0"/>
      </c>
    </row>
    <row r="20" spans="1:11" ht="15">
      <c r="A20" t="s">
        <v>81</v>
      </c>
      <c r="B20" s="15"/>
      <c r="C20" s="11">
        <v>18.7</v>
      </c>
      <c r="D20" s="11">
        <v>7.84</v>
      </c>
      <c r="E20" s="11">
        <v>18.3</v>
      </c>
      <c r="F20" s="11">
        <v>8.32</v>
      </c>
      <c r="G20" s="11">
        <v>21</v>
      </c>
      <c r="H20" s="11">
        <v>7.3</v>
      </c>
      <c r="I20" s="11">
        <v>16.2</v>
      </c>
      <c r="J20" s="11">
        <v>9.99</v>
      </c>
      <c r="K20" s="17">
        <f t="shared" si="0"/>
      </c>
    </row>
    <row r="21" spans="1:11" ht="15">
      <c r="A21" t="s">
        <v>80</v>
      </c>
      <c r="B21" s="15"/>
      <c r="C21" s="11">
        <v>16.95</v>
      </c>
      <c r="D21" s="11">
        <v>9.13</v>
      </c>
      <c r="E21" s="11">
        <v>16.25</v>
      </c>
      <c r="F21" s="11">
        <v>8.88</v>
      </c>
      <c r="G21" s="11">
        <v>19.05</v>
      </c>
      <c r="H21" s="11">
        <v>8.68</v>
      </c>
      <c r="I21" s="11">
        <v>13.75</v>
      </c>
      <c r="J21" s="11">
        <v>8.45</v>
      </c>
      <c r="K21" s="17">
        <f t="shared" si="0"/>
      </c>
    </row>
    <row r="22" spans="1:11" ht="15">
      <c r="A22" t="s">
        <v>78</v>
      </c>
      <c r="B22" s="15"/>
      <c r="C22" s="11">
        <v>19.9</v>
      </c>
      <c r="D22" s="11">
        <v>7.89</v>
      </c>
      <c r="E22" s="11">
        <v>21.2</v>
      </c>
      <c r="F22" s="11">
        <v>8.05</v>
      </c>
      <c r="G22" s="11">
        <v>21.95</v>
      </c>
      <c r="H22" s="11">
        <v>7.54</v>
      </c>
      <c r="I22" s="11">
        <v>18.4</v>
      </c>
      <c r="J22" s="11">
        <v>8.38</v>
      </c>
      <c r="K22" s="17">
        <f t="shared" si="0"/>
      </c>
    </row>
    <row r="23" spans="1:11" ht="15">
      <c r="A23" t="s">
        <v>61</v>
      </c>
      <c r="B23" s="15"/>
      <c r="C23" s="11">
        <v>16.9</v>
      </c>
      <c r="D23" s="11">
        <v>8.05</v>
      </c>
      <c r="E23" s="11">
        <v>16.3</v>
      </c>
      <c r="F23" s="11">
        <v>8.76</v>
      </c>
      <c r="G23" s="11">
        <v>17.85</v>
      </c>
      <c r="H23" s="11">
        <v>8.39</v>
      </c>
      <c r="I23" s="11">
        <v>15.8</v>
      </c>
      <c r="J23" s="11">
        <v>9.58</v>
      </c>
      <c r="K23" s="17">
        <f t="shared" si="0"/>
      </c>
    </row>
    <row r="24" spans="1:11" ht="15">
      <c r="A24" t="s">
        <v>62</v>
      </c>
      <c r="B24" s="15"/>
      <c r="C24" s="11">
        <v>19.3</v>
      </c>
      <c r="D24" s="11">
        <v>8.41</v>
      </c>
      <c r="E24" s="11">
        <v>18.75</v>
      </c>
      <c r="F24" s="11">
        <v>8.62</v>
      </c>
      <c r="G24" s="11">
        <v>20.9</v>
      </c>
      <c r="H24" s="11">
        <v>7.92</v>
      </c>
      <c r="I24" s="11">
        <v>20.15</v>
      </c>
      <c r="J24" s="11">
        <v>8.08</v>
      </c>
      <c r="K24" s="17">
        <f t="shared" si="0"/>
      </c>
    </row>
    <row r="25" spans="1:11" ht="15">
      <c r="A25" t="s">
        <v>76</v>
      </c>
      <c r="B25" s="15"/>
      <c r="C25" s="11">
        <v>18.8</v>
      </c>
      <c r="D25" s="11">
        <v>8.12</v>
      </c>
      <c r="E25" s="11">
        <v>16.05</v>
      </c>
      <c r="F25" s="11">
        <v>8.59</v>
      </c>
      <c r="G25" s="11">
        <v>20.35</v>
      </c>
      <c r="H25" s="11">
        <v>7.96</v>
      </c>
      <c r="I25" s="11">
        <v>17.05</v>
      </c>
      <c r="J25" s="11">
        <v>8.69</v>
      </c>
      <c r="K25" s="17">
        <f t="shared" si="0"/>
      </c>
    </row>
    <row r="26" spans="1:11" ht="15">
      <c r="A26" t="s">
        <v>84</v>
      </c>
      <c r="B26" s="15"/>
      <c r="C26" s="11">
        <v>0</v>
      </c>
      <c r="D26" s="11">
        <v>0</v>
      </c>
      <c r="E26" s="11">
        <v>0</v>
      </c>
      <c r="F26" s="11">
        <v>0</v>
      </c>
      <c r="G26" s="11">
        <v>0</v>
      </c>
      <c r="H26" s="11">
        <v>0</v>
      </c>
      <c r="I26" s="11">
        <v>0</v>
      </c>
      <c r="J26" s="11">
        <v>0</v>
      </c>
      <c r="K26" s="17">
        <f t="shared" si="0"/>
      </c>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3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97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3" t="s">
        <v>28</v>
      </c>
      <c r="E1" s="133"/>
      <c r="F1" s="31"/>
      <c r="G1" s="133" t="s">
        <v>29</v>
      </c>
      <c r="H1" s="133"/>
    </row>
    <row r="2" spans="4:18" ht="12.75">
      <c r="D2" s="31" t="s">
        <v>30</v>
      </c>
      <c r="E2" s="31" t="s">
        <v>31</v>
      </c>
      <c r="F2" s="31"/>
      <c r="G2" s="31" t="s">
        <v>30</v>
      </c>
      <c r="H2" s="31" t="s">
        <v>31</v>
      </c>
      <c r="R2"/>
    </row>
    <row r="3" spans="4:8" ht="12.75">
      <c r="D3" s="11">
        <v>1</v>
      </c>
      <c r="E3" s="11">
        <v>50</v>
      </c>
      <c r="G3" s="11">
        <v>1</v>
      </c>
      <c r="H3" s="11">
        <v>25</v>
      </c>
    </row>
    <row r="4" spans="2:17" ht="18" customHeight="1">
      <c r="B4" s="33">
        <v>26</v>
      </c>
      <c r="C4" s="33" t="s">
        <v>39</v>
      </c>
      <c r="D4" s="41"/>
      <c r="E4" s="42"/>
      <c r="F4" s="43"/>
      <c r="G4" s="41"/>
      <c r="H4" s="43"/>
      <c r="I4" s="41"/>
      <c r="J4" s="44"/>
      <c r="K4" s="41"/>
      <c r="L4" s="43"/>
      <c r="M4" s="41"/>
      <c r="N4" s="44"/>
      <c r="O4" s="41"/>
      <c r="P4" s="43"/>
      <c r="Q4" s="41"/>
    </row>
    <row r="5" spans="1:18" ht="12.75">
      <c r="A5" s="29" t="s">
        <v>27</v>
      </c>
      <c r="B5" s="29" t="s">
        <v>20</v>
      </c>
      <c r="C5" s="134"/>
      <c r="D5" s="135"/>
      <c r="E5" s="136"/>
      <c r="G5" s="137"/>
      <c r="H5" s="135"/>
      <c r="I5" s="136"/>
      <c r="K5" s="130"/>
      <c r="L5" s="131"/>
      <c r="M5" s="132"/>
      <c r="O5" s="127"/>
      <c r="P5" s="128"/>
      <c r="Q5" s="12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2">IF(MIN(D7,E7,H7,I7,L7:M7,P7,Q7)&gt;=0.01,"OK","")</f>
        <v>OK</v>
      </c>
      <c r="B7" s="21">
        <v>1</v>
      </c>
      <c r="C7" t="s">
        <v>75</v>
      </c>
      <c r="D7" s="11">
        <v>18.3</v>
      </c>
      <c r="E7" s="11">
        <v>7.7</v>
      </c>
      <c r="F7" s="13"/>
      <c r="G7" t="s">
        <v>77</v>
      </c>
      <c r="H7" s="11">
        <v>18.45</v>
      </c>
      <c r="I7" s="11">
        <v>8.57</v>
      </c>
      <c r="J7" s="22"/>
      <c r="K7" t="s">
        <v>61</v>
      </c>
      <c r="L7" s="11">
        <v>17.85</v>
      </c>
      <c r="M7" s="11">
        <v>8.39</v>
      </c>
      <c r="N7" s="22"/>
      <c r="O7" t="s">
        <v>81</v>
      </c>
      <c r="P7" s="11">
        <v>16.2</v>
      </c>
      <c r="Q7" s="11">
        <v>9.99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81</v>
      </c>
      <c r="D8" s="11">
        <v>18.7</v>
      </c>
      <c r="E8" s="11">
        <v>7.84</v>
      </c>
      <c r="F8" s="13"/>
      <c r="G8" t="s">
        <v>75</v>
      </c>
      <c r="H8" s="11">
        <v>18.25</v>
      </c>
      <c r="I8" s="11">
        <v>8.49</v>
      </c>
      <c r="J8" s="22"/>
      <c r="K8" t="s">
        <v>77</v>
      </c>
      <c r="L8" s="11">
        <v>18.2</v>
      </c>
      <c r="M8" s="11">
        <v>8.47</v>
      </c>
      <c r="N8" s="22"/>
      <c r="O8" t="s">
        <v>61</v>
      </c>
      <c r="P8" s="11">
        <v>15.8</v>
      </c>
      <c r="Q8" s="11">
        <v>9.58</v>
      </c>
      <c r="R8" s="17">
        <f aca="true" t="shared" si="1" ref="R8:R20">IF(((SUM(D8:Q8))*100)&lt;&gt;INT((SUM(D8:Q8)*100)),"Too many dec places","")</f>
      </c>
      <c r="S8" s="20"/>
      <c r="T8" s="20"/>
      <c r="U8" s="20"/>
      <c r="V8" s="20"/>
      <c r="W8" s="20"/>
      <c r="X8" s="20"/>
      <c r="Y8" s="20"/>
      <c r="Z8" s="20"/>
      <c r="AA8" s="20"/>
      <c r="AB8" s="20"/>
      <c r="AC8" s="20"/>
      <c r="AD8" s="20"/>
      <c r="AE8" s="20"/>
    </row>
    <row r="9" spans="1:31" ht="12.75">
      <c r="A9" s="3" t="str">
        <f t="shared" si="0"/>
        <v>OK</v>
      </c>
      <c r="B9" s="21">
        <v>3</v>
      </c>
      <c r="C9" t="s">
        <v>73</v>
      </c>
      <c r="D9" s="11">
        <v>13.8</v>
      </c>
      <c r="E9" s="11">
        <v>8.27</v>
      </c>
      <c r="F9" s="13"/>
      <c r="G9" t="s">
        <v>74</v>
      </c>
      <c r="H9" s="11">
        <v>20.9</v>
      </c>
      <c r="I9" s="11">
        <v>7.83</v>
      </c>
      <c r="J9" s="22"/>
      <c r="K9" t="s">
        <v>76</v>
      </c>
      <c r="L9" s="11">
        <v>20.35</v>
      </c>
      <c r="M9" s="11">
        <v>7.96</v>
      </c>
      <c r="N9" s="22"/>
      <c r="O9" t="s">
        <v>79</v>
      </c>
      <c r="P9" s="11">
        <v>17.45</v>
      </c>
      <c r="Q9" s="11">
        <v>8.55</v>
      </c>
      <c r="R9" s="17">
        <f t="shared" si="1"/>
      </c>
      <c r="S9" s="20"/>
      <c r="T9" s="20"/>
      <c r="U9" s="20"/>
      <c r="V9" s="20"/>
      <c r="W9" s="20"/>
      <c r="X9" s="20"/>
      <c r="Y9" s="20"/>
      <c r="Z9" s="20"/>
      <c r="AA9" s="20"/>
      <c r="AB9" s="20"/>
      <c r="AC9" s="20"/>
      <c r="AD9" s="20"/>
      <c r="AE9" s="20"/>
    </row>
    <row r="10" spans="1:31" ht="12.75">
      <c r="A10" s="3" t="str">
        <f t="shared" si="0"/>
        <v>OK</v>
      </c>
      <c r="B10" s="21">
        <v>4</v>
      </c>
      <c r="C10" t="s">
        <v>79</v>
      </c>
      <c r="D10" s="11">
        <v>19.4</v>
      </c>
      <c r="E10" s="11">
        <v>8.35</v>
      </c>
      <c r="F10" s="13"/>
      <c r="G10" t="s">
        <v>73</v>
      </c>
      <c r="H10" s="11">
        <v>17.05</v>
      </c>
      <c r="I10" s="11">
        <v>8.21</v>
      </c>
      <c r="J10" s="22"/>
      <c r="K10" t="s">
        <v>74</v>
      </c>
      <c r="L10" s="11">
        <v>21.3</v>
      </c>
      <c r="M10" s="11">
        <v>7.61</v>
      </c>
      <c r="N10" s="22"/>
      <c r="O10" t="s">
        <v>76</v>
      </c>
      <c r="P10" s="11">
        <v>17.05</v>
      </c>
      <c r="Q10" s="11">
        <v>8.69</v>
      </c>
      <c r="R10" s="17">
        <f t="shared" si="1"/>
      </c>
      <c r="S10" s="20"/>
      <c r="T10" s="20"/>
      <c r="U10" s="20"/>
      <c r="V10" s="20"/>
      <c r="W10" s="20"/>
      <c r="X10" s="20"/>
      <c r="Y10" s="20"/>
      <c r="Z10" s="20"/>
      <c r="AA10" s="20"/>
      <c r="AB10" s="20"/>
      <c r="AC10" s="20"/>
      <c r="AD10" s="20"/>
      <c r="AE10" s="20"/>
    </row>
    <row r="11" spans="1:37" ht="12.75">
      <c r="A11" s="3" t="str">
        <f t="shared" si="0"/>
        <v>OK</v>
      </c>
      <c r="B11" s="21">
        <v>5</v>
      </c>
      <c r="C11" t="s">
        <v>80</v>
      </c>
      <c r="D11" s="11">
        <v>16.95</v>
      </c>
      <c r="E11" s="11">
        <v>9.13</v>
      </c>
      <c r="F11" s="13"/>
      <c r="G11" t="s">
        <v>70</v>
      </c>
      <c r="H11" s="11">
        <v>17.95</v>
      </c>
      <c r="I11" s="11">
        <v>9.22</v>
      </c>
      <c r="J11" s="22"/>
      <c r="K11" t="s">
        <v>68</v>
      </c>
      <c r="L11" s="11">
        <v>15.2</v>
      </c>
      <c r="M11" s="11">
        <v>8.58</v>
      </c>
      <c r="N11" s="22"/>
      <c r="O11" t="s">
        <v>63</v>
      </c>
      <c r="P11" s="11">
        <v>16.65</v>
      </c>
      <c r="Q11" s="11">
        <v>8.33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63</v>
      </c>
      <c r="D12" s="11">
        <v>21.45</v>
      </c>
      <c r="E12" s="11">
        <v>7.48</v>
      </c>
      <c r="F12" s="13"/>
      <c r="G12" t="s">
        <v>80</v>
      </c>
      <c r="H12" s="11">
        <v>16.25</v>
      </c>
      <c r="I12" s="11">
        <v>8.88</v>
      </c>
      <c r="J12" s="22"/>
      <c r="K12" t="s">
        <v>70</v>
      </c>
      <c r="L12" s="11">
        <v>17.15</v>
      </c>
      <c r="M12" s="11">
        <v>8.58</v>
      </c>
      <c r="N12" s="22"/>
      <c r="O12" t="s">
        <v>68</v>
      </c>
      <c r="P12" s="11">
        <v>15.2</v>
      </c>
      <c r="Q12" s="11">
        <v>9.22</v>
      </c>
      <c r="R12" s="17">
        <f t="shared" si="1"/>
      </c>
      <c r="S12" s="20"/>
      <c r="T12" s="20"/>
      <c r="U12" s="20"/>
      <c r="V12" s="20"/>
      <c r="W12" s="20"/>
      <c r="X12" s="20"/>
      <c r="Y12" s="20"/>
      <c r="Z12" s="20"/>
      <c r="AA12" s="20"/>
      <c r="AB12" s="20"/>
      <c r="AC12" s="20"/>
      <c r="AD12" s="20"/>
      <c r="AE12" s="20"/>
    </row>
    <row r="13" spans="1:31" ht="12.75">
      <c r="A13" s="3" t="str">
        <f t="shared" si="0"/>
        <v>OK</v>
      </c>
      <c r="B13" s="21">
        <v>7</v>
      </c>
      <c r="C13" t="s">
        <v>62</v>
      </c>
      <c r="D13" s="11">
        <v>19.3</v>
      </c>
      <c r="E13" s="11">
        <v>8.41</v>
      </c>
      <c r="F13" s="13"/>
      <c r="G13" t="s">
        <v>83</v>
      </c>
      <c r="H13" s="11">
        <v>18.65</v>
      </c>
      <c r="I13" s="11">
        <v>9.02</v>
      </c>
      <c r="J13" s="22"/>
      <c r="K13" t="s">
        <v>82</v>
      </c>
      <c r="L13" s="11">
        <v>18.9</v>
      </c>
      <c r="M13" s="11">
        <v>8.99</v>
      </c>
      <c r="N13" s="22"/>
      <c r="O13" t="s">
        <v>69</v>
      </c>
      <c r="P13" s="11">
        <v>16.8</v>
      </c>
      <c r="Q13" s="11">
        <v>8.8</v>
      </c>
      <c r="R13" s="17">
        <f t="shared" si="1"/>
      </c>
      <c r="S13" s="20"/>
      <c r="T13" s="20"/>
      <c r="U13" s="20"/>
      <c r="V13" s="20"/>
      <c r="W13" s="20"/>
      <c r="X13" s="20"/>
      <c r="Y13" s="20"/>
      <c r="Z13" s="20"/>
      <c r="AA13" s="20"/>
      <c r="AB13" s="20"/>
      <c r="AC13" s="20"/>
      <c r="AD13" s="20"/>
      <c r="AE13" s="20"/>
    </row>
    <row r="14" spans="1:31" ht="12.75">
      <c r="A14" s="3" t="str">
        <f t="shared" si="0"/>
        <v>OK</v>
      </c>
      <c r="B14" s="21">
        <v>8</v>
      </c>
      <c r="C14" t="s">
        <v>69</v>
      </c>
      <c r="D14" s="11">
        <v>18.05</v>
      </c>
      <c r="E14" s="11">
        <v>8.52</v>
      </c>
      <c r="F14" s="13"/>
      <c r="G14" t="s">
        <v>62</v>
      </c>
      <c r="H14" s="11">
        <v>18.75</v>
      </c>
      <c r="I14" s="11">
        <v>8.62</v>
      </c>
      <c r="J14" s="22"/>
      <c r="K14" t="s">
        <v>83</v>
      </c>
      <c r="L14" s="11">
        <v>19.4</v>
      </c>
      <c r="M14" s="11">
        <v>8.78</v>
      </c>
      <c r="N14" s="22"/>
      <c r="O14" t="s">
        <v>82</v>
      </c>
      <c r="P14" s="11">
        <v>16.35</v>
      </c>
      <c r="Q14" s="11">
        <v>9.7</v>
      </c>
      <c r="R14" s="17">
        <f t="shared" si="1"/>
      </c>
      <c r="S14" s="20"/>
      <c r="T14" s="20"/>
      <c r="U14" s="20"/>
      <c r="V14" s="20"/>
      <c r="W14" s="20"/>
      <c r="X14" s="20"/>
      <c r="Y14" s="20"/>
      <c r="Z14" s="20"/>
      <c r="AA14" s="20"/>
      <c r="AB14" s="20"/>
      <c r="AC14" s="20"/>
      <c r="AD14" s="20"/>
      <c r="AE14" s="20"/>
    </row>
    <row r="15" spans="1:31" ht="12.75">
      <c r="A15" s="3" t="str">
        <f t="shared" si="0"/>
        <v>OK</v>
      </c>
      <c r="B15" s="21">
        <v>9</v>
      </c>
      <c r="C15" t="s">
        <v>64</v>
      </c>
      <c r="D15" s="11">
        <v>18.85</v>
      </c>
      <c r="E15" s="11">
        <v>8.15</v>
      </c>
      <c r="F15" s="13"/>
      <c r="G15" t="s">
        <v>71</v>
      </c>
      <c r="H15" s="11">
        <v>16.8</v>
      </c>
      <c r="I15" s="11">
        <v>8.55</v>
      </c>
      <c r="J15" s="22"/>
      <c r="K15" t="s">
        <v>75</v>
      </c>
      <c r="L15" s="11">
        <v>20.15</v>
      </c>
      <c r="M15" s="11">
        <v>8.92</v>
      </c>
      <c r="N15" s="22"/>
      <c r="O15" t="s">
        <v>77</v>
      </c>
      <c r="P15" s="11">
        <v>14.7</v>
      </c>
      <c r="Q15" s="11">
        <v>10.1</v>
      </c>
      <c r="R15" s="17">
        <f t="shared" si="1"/>
      </c>
      <c r="S15" s="20"/>
      <c r="T15" s="20"/>
      <c r="U15" s="20"/>
      <c r="V15" s="20"/>
      <c r="W15" s="20"/>
      <c r="X15" s="20"/>
      <c r="Y15" s="20"/>
      <c r="Z15" s="20"/>
      <c r="AA15" s="20"/>
      <c r="AB15" s="20"/>
      <c r="AC15" s="20"/>
      <c r="AD15" s="20"/>
      <c r="AE15" s="20"/>
    </row>
    <row r="16" spans="1:31" ht="12.75">
      <c r="A16" s="3" t="str">
        <f t="shared" si="0"/>
        <v>OK</v>
      </c>
      <c r="B16" s="21">
        <v>10</v>
      </c>
      <c r="C16" t="s">
        <v>77</v>
      </c>
      <c r="D16" s="11">
        <v>18.6</v>
      </c>
      <c r="E16" s="11">
        <v>8.21</v>
      </c>
      <c r="F16" s="13"/>
      <c r="G16" t="s">
        <v>64</v>
      </c>
      <c r="H16" s="11">
        <v>20.55</v>
      </c>
      <c r="I16" s="11">
        <v>7.92</v>
      </c>
      <c r="J16" s="22"/>
      <c r="K16" t="s">
        <v>71</v>
      </c>
      <c r="L16" s="11">
        <v>14.5</v>
      </c>
      <c r="M16" s="11">
        <v>8.85</v>
      </c>
      <c r="N16" s="22"/>
      <c r="O16" t="s">
        <v>75</v>
      </c>
      <c r="P16" s="11">
        <v>20.6</v>
      </c>
      <c r="Q16" s="11">
        <v>7.98</v>
      </c>
      <c r="R16" s="17">
        <f t="shared" si="1"/>
      </c>
      <c r="S16" s="20"/>
      <c r="T16" s="20"/>
      <c r="U16" s="20"/>
      <c r="V16" s="20"/>
      <c r="W16" s="20"/>
      <c r="X16" s="20"/>
      <c r="Y16" s="20"/>
      <c r="Z16" s="20"/>
      <c r="AA16" s="20"/>
      <c r="AB16" s="20"/>
      <c r="AC16" s="20"/>
      <c r="AD16" s="20"/>
      <c r="AE16" s="20"/>
    </row>
    <row r="17" spans="1:31" ht="12.75">
      <c r="A17" s="3" t="str">
        <f t="shared" si="0"/>
        <v>OK</v>
      </c>
      <c r="B17" s="21">
        <v>11</v>
      </c>
      <c r="C17" t="s">
        <v>72</v>
      </c>
      <c r="D17" s="11">
        <v>18.25</v>
      </c>
      <c r="E17" s="11">
        <v>8.78</v>
      </c>
      <c r="F17" s="13"/>
      <c r="G17" t="s">
        <v>60</v>
      </c>
      <c r="H17" s="11">
        <v>21.2</v>
      </c>
      <c r="I17" s="11">
        <v>8.06</v>
      </c>
      <c r="J17" s="22"/>
      <c r="K17" t="s">
        <v>59</v>
      </c>
      <c r="L17" s="11">
        <v>22.2</v>
      </c>
      <c r="M17" s="11">
        <v>7.09</v>
      </c>
      <c r="N17" s="22"/>
      <c r="O17" t="s">
        <v>78</v>
      </c>
      <c r="P17" s="11">
        <v>18.4</v>
      </c>
      <c r="Q17" s="11">
        <v>8.38</v>
      </c>
      <c r="R17" s="17">
        <f t="shared" si="1"/>
      </c>
      <c r="S17" s="20"/>
      <c r="T17" s="20"/>
      <c r="U17" s="20"/>
      <c r="V17" s="20"/>
      <c r="W17" s="20"/>
      <c r="X17" s="20"/>
      <c r="Y17" s="20"/>
      <c r="Z17" s="20"/>
      <c r="AA17" s="20"/>
      <c r="AB17" s="20"/>
      <c r="AC17" s="20"/>
      <c r="AD17" s="20"/>
      <c r="AE17" s="20"/>
    </row>
    <row r="18" spans="1:31" ht="12.75">
      <c r="A18" s="3" t="str">
        <f t="shared" si="0"/>
        <v>OK</v>
      </c>
      <c r="B18" s="21">
        <v>12</v>
      </c>
      <c r="C18" t="s">
        <v>78</v>
      </c>
      <c r="D18" s="11">
        <v>19.9</v>
      </c>
      <c r="E18" s="11">
        <v>7.89</v>
      </c>
      <c r="F18" s="13"/>
      <c r="G18" t="s">
        <v>72</v>
      </c>
      <c r="H18" s="11">
        <v>20.25</v>
      </c>
      <c r="I18" s="11">
        <v>8.29</v>
      </c>
      <c r="J18" s="22"/>
      <c r="K18" t="s">
        <v>60</v>
      </c>
      <c r="L18" s="11">
        <v>20.75</v>
      </c>
      <c r="M18" s="11">
        <v>7.64</v>
      </c>
      <c r="N18" s="22"/>
      <c r="O18" t="s">
        <v>59</v>
      </c>
      <c r="P18" s="11">
        <v>21.4</v>
      </c>
      <c r="Q18" s="11">
        <v>7.67</v>
      </c>
      <c r="R18" s="17">
        <f t="shared" si="1"/>
      </c>
      <c r="S18" s="20"/>
      <c r="T18" s="20"/>
      <c r="U18" s="20"/>
      <c r="V18" s="20"/>
      <c r="W18" s="20"/>
      <c r="X18" s="20"/>
      <c r="Y18" s="20"/>
      <c r="Z18" s="20"/>
      <c r="AA18" s="20"/>
      <c r="AB18" s="20"/>
      <c r="AC18" s="20"/>
      <c r="AD18" s="20"/>
      <c r="AE18" s="20"/>
    </row>
    <row r="19" spans="1:31" ht="12.75">
      <c r="A19" s="3">
        <f t="shared" si="0"/>
      </c>
      <c r="B19" s="21">
        <v>13</v>
      </c>
      <c r="C19" t="s">
        <v>66</v>
      </c>
      <c r="D19" s="11">
        <v>16.05</v>
      </c>
      <c r="E19" s="11">
        <v>7.45</v>
      </c>
      <c r="F19" s="13"/>
      <c r="G19" t="s">
        <v>67</v>
      </c>
      <c r="H19" s="11">
        <v>26.2</v>
      </c>
      <c r="I19" s="11">
        <v>6.5</v>
      </c>
      <c r="J19" s="22"/>
      <c r="K19" t="s">
        <v>65</v>
      </c>
      <c r="L19" s="11">
        <v>19.45</v>
      </c>
      <c r="M19" s="11">
        <v>7.98</v>
      </c>
      <c r="N19" s="22"/>
      <c r="O19" t="s">
        <v>84</v>
      </c>
      <c r="P19" s="11">
        <v>0</v>
      </c>
      <c r="Q19" s="11">
        <v>0</v>
      </c>
      <c r="R19" s="17">
        <f t="shared" si="1"/>
      </c>
      <c r="S19" s="20"/>
      <c r="T19" s="20"/>
      <c r="U19" s="20"/>
      <c r="V19" s="20"/>
      <c r="W19" s="20"/>
      <c r="X19" s="20"/>
      <c r="Y19" s="20"/>
      <c r="Z19" s="20"/>
      <c r="AA19" s="20"/>
      <c r="AB19" s="20"/>
      <c r="AC19" s="20"/>
      <c r="AD19" s="20"/>
      <c r="AE19" s="20"/>
    </row>
    <row r="20" spans="1:31" ht="12.75">
      <c r="A20" s="3">
        <f t="shared" si="0"/>
      </c>
      <c r="B20" s="21">
        <v>14</v>
      </c>
      <c r="C20" t="s">
        <v>84</v>
      </c>
      <c r="D20" s="11">
        <v>0</v>
      </c>
      <c r="E20" s="11">
        <v>0</v>
      </c>
      <c r="F20" s="13"/>
      <c r="G20" t="s">
        <v>66</v>
      </c>
      <c r="H20" s="11">
        <v>15.05</v>
      </c>
      <c r="I20" s="11">
        <v>8.31</v>
      </c>
      <c r="J20" s="22"/>
      <c r="K20" t="s">
        <v>67</v>
      </c>
      <c r="L20" s="11">
        <v>21.8</v>
      </c>
      <c r="M20" s="11">
        <v>6.5</v>
      </c>
      <c r="N20" s="22"/>
      <c r="O20" t="s">
        <v>65</v>
      </c>
      <c r="P20" s="11">
        <v>18.55</v>
      </c>
      <c r="Q20" s="11">
        <v>8.3</v>
      </c>
      <c r="R20" s="17">
        <f t="shared" si="1"/>
      </c>
      <c r="S20" s="20"/>
      <c r="T20" s="20"/>
      <c r="U20" s="20"/>
      <c r="V20" s="20"/>
      <c r="W20" s="20"/>
      <c r="X20" s="20"/>
      <c r="Y20" s="20"/>
      <c r="Z20" s="20"/>
      <c r="AA20" s="20"/>
      <c r="AB20" s="20"/>
      <c r="AC20" s="20"/>
      <c r="AD20" s="20"/>
      <c r="AE20" s="20"/>
    </row>
    <row r="21" spans="1:31" ht="12.75">
      <c r="A21" s="3" t="str">
        <f t="shared" si="0"/>
        <v>OK</v>
      </c>
      <c r="B21" s="21">
        <v>15</v>
      </c>
      <c r="C21" t="s">
        <v>61</v>
      </c>
      <c r="D21" s="11">
        <v>16.9</v>
      </c>
      <c r="E21" s="11">
        <v>8.05</v>
      </c>
      <c r="F21" s="13"/>
      <c r="G21" t="s">
        <v>81</v>
      </c>
      <c r="H21" s="11">
        <v>18.3</v>
      </c>
      <c r="I21" s="11">
        <v>8.32</v>
      </c>
      <c r="J21" s="22"/>
      <c r="K21" t="s">
        <v>73</v>
      </c>
      <c r="L21" s="11">
        <v>21.6</v>
      </c>
      <c r="M21" s="11">
        <v>7.8</v>
      </c>
      <c r="N21" s="22"/>
      <c r="O21" t="s">
        <v>74</v>
      </c>
      <c r="P21" s="11">
        <v>20.9</v>
      </c>
      <c r="Q21" s="11">
        <v>7.77</v>
      </c>
      <c r="R21" s="17">
        <f>IF(((SUM(D21:Q21))*100)&lt;&gt;INT((SUM(D21:Q21)*100)),"Too many dec places","")</f>
      </c>
      <c r="S21" s="20"/>
      <c r="T21" s="20"/>
      <c r="U21" s="20"/>
      <c r="V21" s="20"/>
      <c r="W21" s="20"/>
      <c r="X21" s="20"/>
      <c r="Y21" s="20"/>
      <c r="Z21" s="20"/>
      <c r="AA21" s="20"/>
      <c r="AB21" s="20"/>
      <c r="AC21" s="20"/>
      <c r="AD21" s="20"/>
      <c r="AE21" s="20"/>
    </row>
    <row r="22" spans="1:31" ht="12.75">
      <c r="A22" s="3" t="str">
        <f t="shared" si="0"/>
        <v>OK</v>
      </c>
      <c r="B22" s="21">
        <v>16</v>
      </c>
      <c r="C22" t="s">
        <v>74</v>
      </c>
      <c r="D22" s="11">
        <v>22.2</v>
      </c>
      <c r="E22" s="11">
        <v>7.52</v>
      </c>
      <c r="F22" s="13"/>
      <c r="G22" t="s">
        <v>61</v>
      </c>
      <c r="H22" s="11">
        <v>16.3</v>
      </c>
      <c r="I22" s="11">
        <v>8.76</v>
      </c>
      <c r="J22" s="22"/>
      <c r="K22" t="s">
        <v>81</v>
      </c>
      <c r="L22" s="11">
        <v>21</v>
      </c>
      <c r="M22" s="11">
        <v>7.3</v>
      </c>
      <c r="N22" s="22"/>
      <c r="O22" t="s">
        <v>73</v>
      </c>
      <c r="P22" s="11">
        <v>18.4</v>
      </c>
      <c r="Q22" s="11">
        <v>8.09</v>
      </c>
      <c r="R22" s="17">
        <f aca="true" t="shared" si="2" ref="R22:R32">IF(((SUM(D22:Q22))*100)&lt;&gt;INT((SUM(D22:Q22)*100)),"Too many dec places","")</f>
      </c>
      <c r="S22" s="20"/>
      <c r="T22" s="20"/>
      <c r="U22" s="20"/>
      <c r="V22" s="20"/>
      <c r="W22" s="20"/>
      <c r="X22" s="20"/>
      <c r="Y22" s="20"/>
      <c r="Z22" s="20"/>
      <c r="AA22" s="20"/>
      <c r="AB22" s="20"/>
      <c r="AC22" s="20"/>
      <c r="AD22" s="20"/>
      <c r="AE22" s="20"/>
    </row>
    <row r="23" spans="1:31" ht="12.75">
      <c r="A23" s="3" t="str">
        <f t="shared" si="0"/>
        <v>OK</v>
      </c>
      <c r="B23" s="21">
        <v>17</v>
      </c>
      <c r="C23" t="s">
        <v>76</v>
      </c>
      <c r="D23" s="11">
        <v>18.8</v>
      </c>
      <c r="E23" s="11">
        <v>8.12</v>
      </c>
      <c r="F23" s="13"/>
      <c r="G23" t="s">
        <v>79</v>
      </c>
      <c r="H23" s="11">
        <v>19.25</v>
      </c>
      <c r="I23" s="11">
        <v>8.39</v>
      </c>
      <c r="J23" s="22"/>
      <c r="K23" t="s">
        <v>64</v>
      </c>
      <c r="L23" s="11">
        <v>20.1</v>
      </c>
      <c r="M23" s="11">
        <v>8.03</v>
      </c>
      <c r="N23" s="22"/>
      <c r="O23" t="s">
        <v>71</v>
      </c>
      <c r="P23" s="11">
        <v>13.35</v>
      </c>
      <c r="Q23" s="11">
        <v>9.98</v>
      </c>
      <c r="R23" s="17">
        <f t="shared" si="2"/>
      </c>
      <c r="S23" s="20"/>
      <c r="T23" s="20"/>
      <c r="U23" s="20"/>
      <c r="V23" s="20"/>
      <c r="W23" s="20"/>
      <c r="X23" s="20"/>
      <c r="Y23" s="20"/>
      <c r="Z23" s="20"/>
      <c r="AA23" s="20"/>
      <c r="AB23" s="20"/>
      <c r="AC23" s="20"/>
      <c r="AD23" s="20"/>
      <c r="AE23" s="20"/>
    </row>
    <row r="24" spans="1:31" ht="12.75">
      <c r="A24" s="3" t="str">
        <f t="shared" si="0"/>
        <v>OK</v>
      </c>
      <c r="B24" s="21">
        <v>18</v>
      </c>
      <c r="C24" t="s">
        <v>71</v>
      </c>
      <c r="D24" s="11">
        <v>15</v>
      </c>
      <c r="E24" s="11">
        <v>8.79</v>
      </c>
      <c r="F24" s="13"/>
      <c r="G24" t="s">
        <v>76</v>
      </c>
      <c r="H24" s="11">
        <v>16.05</v>
      </c>
      <c r="I24" s="11">
        <v>8.59</v>
      </c>
      <c r="J24" s="22"/>
      <c r="K24" t="s">
        <v>79</v>
      </c>
      <c r="L24" s="11">
        <v>19.15</v>
      </c>
      <c r="M24" s="11">
        <v>8.12</v>
      </c>
      <c r="N24" s="22"/>
      <c r="O24" t="s">
        <v>64</v>
      </c>
      <c r="P24" s="11">
        <v>18.15</v>
      </c>
      <c r="Q24" s="11">
        <v>8.49</v>
      </c>
      <c r="R24" s="17">
        <f t="shared" si="2"/>
      </c>
      <c r="S24" s="20"/>
      <c r="T24" s="20"/>
      <c r="U24" s="20"/>
      <c r="V24" s="20"/>
      <c r="W24" s="20"/>
      <c r="X24" s="20"/>
      <c r="Y24" s="20"/>
      <c r="Z24" s="20"/>
      <c r="AA24" s="20"/>
      <c r="AB24" s="20"/>
      <c r="AC24" s="20"/>
      <c r="AD24" s="20"/>
      <c r="AE24" s="20"/>
    </row>
    <row r="25" spans="1:31" ht="12.75">
      <c r="A25" s="3" t="str">
        <f t="shared" si="0"/>
        <v>OK</v>
      </c>
      <c r="B25" s="21">
        <v>19</v>
      </c>
      <c r="C25" t="s">
        <v>68</v>
      </c>
      <c r="D25" s="11">
        <v>19.45</v>
      </c>
      <c r="E25" s="11">
        <v>8.01</v>
      </c>
      <c r="F25" s="13"/>
      <c r="G25" t="s">
        <v>69</v>
      </c>
      <c r="H25" s="11">
        <v>19.8</v>
      </c>
      <c r="I25" s="11">
        <v>8.44</v>
      </c>
      <c r="J25" s="22"/>
      <c r="K25" t="s">
        <v>80</v>
      </c>
      <c r="L25" s="11">
        <v>19.05</v>
      </c>
      <c r="M25" s="11">
        <v>8.68</v>
      </c>
      <c r="N25" s="22"/>
      <c r="O25" t="s">
        <v>83</v>
      </c>
      <c r="P25" s="11">
        <v>17.45</v>
      </c>
      <c r="Q25" s="11">
        <v>9.02</v>
      </c>
      <c r="R25" s="17">
        <f t="shared" si="2"/>
      </c>
      <c r="S25" s="20"/>
      <c r="T25" s="20"/>
      <c r="U25" s="20"/>
      <c r="V25" s="20"/>
      <c r="W25" s="20"/>
      <c r="X25" s="20"/>
      <c r="Y25" s="20"/>
      <c r="Z25" s="20"/>
      <c r="AA25" s="20"/>
      <c r="AB25" s="20"/>
      <c r="AC25" s="20"/>
      <c r="AD25" s="20"/>
      <c r="AE25" s="20"/>
    </row>
    <row r="26" spans="1:31" ht="12.75">
      <c r="A26" s="3" t="str">
        <f t="shared" si="0"/>
        <v>OK</v>
      </c>
      <c r="B26" s="21">
        <v>20</v>
      </c>
      <c r="C26" t="s">
        <v>83</v>
      </c>
      <c r="D26" s="11">
        <v>20.45</v>
      </c>
      <c r="E26" s="11">
        <v>8.55</v>
      </c>
      <c r="F26" s="13"/>
      <c r="G26" t="s">
        <v>68</v>
      </c>
      <c r="H26" s="11">
        <v>19.2</v>
      </c>
      <c r="I26" s="11">
        <v>7.53</v>
      </c>
      <c r="J26" s="22"/>
      <c r="K26" t="s">
        <v>69</v>
      </c>
      <c r="L26" s="11">
        <v>20.85</v>
      </c>
      <c r="M26" s="11">
        <v>7.95</v>
      </c>
      <c r="N26" s="22"/>
      <c r="O26" t="s">
        <v>80</v>
      </c>
      <c r="P26" s="11">
        <v>13.75</v>
      </c>
      <c r="Q26" s="11">
        <v>8.45</v>
      </c>
      <c r="R26" s="17">
        <f t="shared" si="2"/>
      </c>
      <c r="S26" s="20"/>
      <c r="T26" s="20"/>
      <c r="U26" s="20"/>
      <c r="V26" s="20"/>
      <c r="W26" s="20"/>
      <c r="X26" s="20"/>
      <c r="Y26" s="20"/>
      <c r="Z26" s="20"/>
      <c r="AA26" s="20"/>
      <c r="AB26" s="20"/>
      <c r="AC26" s="20"/>
      <c r="AD26" s="20"/>
      <c r="AE26" s="20"/>
    </row>
    <row r="27" spans="1:31" ht="12.75">
      <c r="A27" s="3" t="str">
        <f t="shared" si="0"/>
        <v>OK</v>
      </c>
      <c r="B27" s="21">
        <v>21</v>
      </c>
      <c r="C27" t="s">
        <v>82</v>
      </c>
      <c r="D27" s="11">
        <v>18.5</v>
      </c>
      <c r="E27" s="11">
        <v>9.03</v>
      </c>
      <c r="F27" s="13"/>
      <c r="G27" t="s">
        <v>63</v>
      </c>
      <c r="H27" s="11">
        <v>22.45</v>
      </c>
      <c r="I27" s="11">
        <v>7.5</v>
      </c>
      <c r="J27" s="22"/>
      <c r="K27" t="s">
        <v>62</v>
      </c>
      <c r="L27" s="11">
        <v>20.9</v>
      </c>
      <c r="M27" s="11">
        <v>7.92</v>
      </c>
      <c r="N27" s="22"/>
      <c r="O27" t="s">
        <v>70</v>
      </c>
      <c r="P27" s="11">
        <v>15.55</v>
      </c>
      <c r="Q27" s="11">
        <v>9</v>
      </c>
      <c r="R27" s="17">
        <f t="shared" si="2"/>
      </c>
      <c r="S27" s="20"/>
      <c r="T27" s="20"/>
      <c r="U27" s="20"/>
      <c r="V27" s="20"/>
      <c r="W27" s="20"/>
      <c r="X27" s="20"/>
      <c r="Y27" s="20"/>
      <c r="Z27" s="20"/>
      <c r="AA27" s="20"/>
      <c r="AB27" s="20"/>
      <c r="AC27" s="20"/>
      <c r="AD27" s="20"/>
      <c r="AE27" s="20"/>
    </row>
    <row r="28" spans="1:31" ht="12.75">
      <c r="A28" s="3" t="str">
        <f t="shared" si="0"/>
        <v>OK</v>
      </c>
      <c r="B28" s="21">
        <v>22</v>
      </c>
      <c r="C28" t="s">
        <v>70</v>
      </c>
      <c r="D28" s="11">
        <v>17.8</v>
      </c>
      <c r="E28" s="11">
        <v>8.13</v>
      </c>
      <c r="F28" s="13"/>
      <c r="G28" t="s">
        <v>82</v>
      </c>
      <c r="H28" s="11">
        <v>18.7</v>
      </c>
      <c r="I28" s="11">
        <v>8.83</v>
      </c>
      <c r="J28" s="22"/>
      <c r="K28" t="s">
        <v>63</v>
      </c>
      <c r="L28" s="11">
        <v>23.5</v>
      </c>
      <c r="M28" s="11">
        <v>6.94</v>
      </c>
      <c r="N28" s="22"/>
      <c r="O28" t="s">
        <v>62</v>
      </c>
      <c r="P28" s="11">
        <v>20.15</v>
      </c>
      <c r="Q28" s="11">
        <v>8.08</v>
      </c>
      <c r="R28" s="17">
        <f t="shared" si="2"/>
      </c>
      <c r="S28" s="20"/>
      <c r="T28" s="20"/>
      <c r="U28" s="20"/>
      <c r="V28" s="20"/>
      <c r="W28" s="20"/>
      <c r="X28" s="20"/>
      <c r="Y28" s="20"/>
      <c r="Z28" s="20"/>
      <c r="AA28" s="20"/>
      <c r="AB28" s="20"/>
      <c r="AC28" s="20"/>
      <c r="AD28" s="20"/>
      <c r="AE28" s="20"/>
    </row>
    <row r="29" spans="1:31" ht="12.75">
      <c r="A29" s="3">
        <f t="shared" si="0"/>
      </c>
      <c r="B29" s="21">
        <v>23</v>
      </c>
      <c r="C29" t="s">
        <v>59</v>
      </c>
      <c r="D29" s="11">
        <v>21.85</v>
      </c>
      <c r="E29" s="11">
        <v>6.8</v>
      </c>
      <c r="F29" s="13"/>
      <c r="G29" t="s">
        <v>84</v>
      </c>
      <c r="H29" s="11">
        <v>0</v>
      </c>
      <c r="I29" s="11">
        <v>0</v>
      </c>
      <c r="J29" s="22"/>
      <c r="K29" t="s">
        <v>72</v>
      </c>
      <c r="L29" s="11">
        <v>19.55</v>
      </c>
      <c r="M29" s="11">
        <v>7.66</v>
      </c>
      <c r="N29" s="22"/>
      <c r="O29" t="s">
        <v>67</v>
      </c>
      <c r="P29" s="11">
        <v>24.15</v>
      </c>
      <c r="Q29" s="11">
        <v>6.56</v>
      </c>
      <c r="R29" s="17">
        <f t="shared" si="2"/>
      </c>
      <c r="S29" s="20"/>
      <c r="T29" s="20"/>
      <c r="U29" s="20"/>
      <c r="V29" s="20"/>
      <c r="W29" s="20"/>
      <c r="X29" s="20"/>
      <c r="Y29" s="20"/>
      <c r="Z29" s="20"/>
      <c r="AA29" s="20"/>
      <c r="AB29" s="20"/>
      <c r="AC29" s="20"/>
      <c r="AD29" s="20"/>
      <c r="AE29" s="20"/>
    </row>
    <row r="30" spans="1:31" ht="12.75">
      <c r="A30" s="3">
        <f t="shared" si="0"/>
      </c>
      <c r="B30" s="21">
        <v>24</v>
      </c>
      <c r="C30" t="s">
        <v>67</v>
      </c>
      <c r="D30" s="11">
        <v>24.75</v>
      </c>
      <c r="E30" s="11">
        <v>6.51</v>
      </c>
      <c r="F30" s="13"/>
      <c r="G30" t="s">
        <v>59</v>
      </c>
      <c r="H30" s="11">
        <v>21.3</v>
      </c>
      <c r="I30" s="11">
        <v>7.28</v>
      </c>
      <c r="J30" s="22"/>
      <c r="K30" t="s">
        <v>84</v>
      </c>
      <c r="L30" s="11">
        <v>0</v>
      </c>
      <c r="M30" s="11">
        <v>0</v>
      </c>
      <c r="N30" s="22"/>
      <c r="O30" t="s">
        <v>72</v>
      </c>
      <c r="P30" s="11">
        <v>19.6</v>
      </c>
      <c r="Q30" s="11">
        <v>8.52</v>
      </c>
      <c r="R30" s="17">
        <f t="shared" si="2"/>
      </c>
      <c r="S30" s="20"/>
      <c r="T30" s="20"/>
      <c r="U30" s="20"/>
      <c r="V30" s="20"/>
      <c r="W30" s="20"/>
      <c r="X30" s="20"/>
      <c r="Y30" s="20"/>
      <c r="Z30" s="20"/>
      <c r="AA30" s="20"/>
      <c r="AB30" s="20"/>
      <c r="AC30" s="20"/>
      <c r="AD30" s="20"/>
      <c r="AE30" s="20"/>
    </row>
    <row r="31" spans="1:31" ht="12.75">
      <c r="A31" s="3" t="str">
        <f t="shared" si="0"/>
        <v>OK</v>
      </c>
      <c r="B31" s="21">
        <v>25</v>
      </c>
      <c r="C31" t="s">
        <v>65</v>
      </c>
      <c r="D31" s="11">
        <v>20.65</v>
      </c>
      <c r="E31" s="11">
        <v>8.36</v>
      </c>
      <c r="F31" s="13"/>
      <c r="G31" t="s">
        <v>78</v>
      </c>
      <c r="H31" s="11">
        <v>21.2</v>
      </c>
      <c r="I31" s="11">
        <v>8.05</v>
      </c>
      <c r="J31" s="22"/>
      <c r="K31" t="s">
        <v>66</v>
      </c>
      <c r="L31" s="11">
        <v>18.7</v>
      </c>
      <c r="M31" s="11">
        <v>8.09</v>
      </c>
      <c r="N31" s="22"/>
      <c r="O31" t="s">
        <v>60</v>
      </c>
      <c r="P31" s="11">
        <v>18.45</v>
      </c>
      <c r="Q31" s="11">
        <v>8.31</v>
      </c>
      <c r="R31" s="17">
        <f t="shared" si="2"/>
      </c>
      <c r="S31" s="20"/>
      <c r="T31" s="20"/>
      <c r="U31" s="20"/>
      <c r="V31" s="20"/>
      <c r="W31" s="20"/>
      <c r="X31" s="20"/>
      <c r="Y31" s="20"/>
      <c r="Z31" s="20"/>
      <c r="AA31" s="20"/>
      <c r="AB31" s="20"/>
      <c r="AC31" s="20"/>
      <c r="AD31" s="20"/>
      <c r="AE31" s="20"/>
    </row>
    <row r="32" spans="1:31" ht="12.75">
      <c r="A32" s="3" t="str">
        <f t="shared" si="0"/>
        <v>OK</v>
      </c>
      <c r="B32" s="21">
        <v>26</v>
      </c>
      <c r="C32" t="s">
        <v>60</v>
      </c>
      <c r="D32" s="11">
        <v>19.5</v>
      </c>
      <c r="E32" s="11">
        <v>8.26</v>
      </c>
      <c r="F32" s="13"/>
      <c r="G32" t="s">
        <v>65</v>
      </c>
      <c r="H32" s="11">
        <v>21</v>
      </c>
      <c r="I32" s="11">
        <v>8.16</v>
      </c>
      <c r="J32" s="22"/>
      <c r="K32" t="s">
        <v>78</v>
      </c>
      <c r="L32" s="11">
        <v>21.95</v>
      </c>
      <c r="M32" s="11">
        <v>7.54</v>
      </c>
      <c r="N32" s="22"/>
      <c r="O32" t="s">
        <v>66</v>
      </c>
      <c r="P32" s="11">
        <v>19</v>
      </c>
      <c r="Q32" s="11">
        <v>8.39</v>
      </c>
      <c r="R32" s="17">
        <f t="shared" si="2"/>
      </c>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74</v>
      </c>
      <c r="C5" s="18"/>
      <c r="D5" s="11">
        <v>22.2</v>
      </c>
      <c r="E5" s="11">
        <v>7.52</v>
      </c>
      <c r="F5" s="11">
        <v>20.9</v>
      </c>
      <c r="G5" s="11">
        <v>7.83</v>
      </c>
      <c r="H5" s="11">
        <v>21.3</v>
      </c>
      <c r="I5" s="11">
        <v>7.61</v>
      </c>
      <c r="J5" s="11">
        <v>20.9</v>
      </c>
      <c r="K5" s="11">
        <v>7.77</v>
      </c>
      <c r="L5" s="53">
        <f aca="true" t="shared" si="0" ref="L5:L30">SUM(D5,F5,H5,J5)</f>
        <v>85.29999999999998</v>
      </c>
      <c r="M5" s="54">
        <f aca="true" t="shared" si="1" ref="M5:M30">IF(COUNT(D5,F5,H5,J5)=4,MINA(D5,F5,H5,J5),0)</f>
        <v>20.9</v>
      </c>
      <c r="N5" s="54">
        <f aca="true" t="shared" si="2" ref="N5:N30">SUM(L5-M5)</f>
        <v>64.39999999999998</v>
      </c>
      <c r="O5" s="54">
        <f aca="true" t="shared" si="3" ref="O5:O30">MAX(D5,F5,H5,J5)</f>
        <v>22.2</v>
      </c>
      <c r="P5" s="54">
        <f aca="true" t="shared" si="4" ref="P5:P30">MIN(E5,G5,I5,K5)</f>
        <v>7.52</v>
      </c>
      <c r="Q5" s="54"/>
      <c r="R5" s="54"/>
      <c r="S5" s="53">
        <v>0</v>
      </c>
      <c r="T5" s="54"/>
      <c r="U5" s="54">
        <f aca="true" t="shared" si="5" ref="U5:U30">MAX(O5,S5)</f>
        <v>22.2</v>
      </c>
      <c r="V5" s="54">
        <f aca="true" t="shared" si="6" ref="V5:V30">MIN(P5,T5)</f>
        <v>7.52</v>
      </c>
      <c r="W5" s="55">
        <f>IF(V5&lt;&gt;0,SUM($X$3/V5*12),"")</f>
        <v>138.82978723404256</v>
      </c>
      <c r="X5" s="55">
        <f>IF(V5&lt;&gt;0,SUM(3600/V5*$X$3/5280),"")</f>
        <v>7.8880560928433265</v>
      </c>
    </row>
    <row r="6" spans="1:24" ht="15" thickBot="1">
      <c r="A6" s="64"/>
      <c r="B6" t="s">
        <v>64</v>
      </c>
      <c r="C6" s="15"/>
      <c r="D6" s="11">
        <v>18.85</v>
      </c>
      <c r="E6" s="11">
        <v>8.15</v>
      </c>
      <c r="F6" s="11">
        <v>20.55</v>
      </c>
      <c r="G6" s="11">
        <v>7.92</v>
      </c>
      <c r="H6" s="11">
        <v>20.1</v>
      </c>
      <c r="I6" s="11">
        <v>8.03</v>
      </c>
      <c r="J6" s="11">
        <v>18.15</v>
      </c>
      <c r="K6" s="11">
        <v>8.49</v>
      </c>
      <c r="L6" s="53">
        <f t="shared" si="0"/>
        <v>77.65</v>
      </c>
      <c r="M6" s="54">
        <f t="shared" si="1"/>
        <v>18.15</v>
      </c>
      <c r="N6" s="54">
        <f t="shared" si="2"/>
        <v>59.50000000000001</v>
      </c>
      <c r="O6" s="54">
        <f t="shared" si="3"/>
        <v>20.55</v>
      </c>
      <c r="P6" s="54">
        <f t="shared" si="4"/>
        <v>7.92</v>
      </c>
      <c r="Q6" s="54"/>
      <c r="R6" s="54"/>
      <c r="S6" s="53">
        <v>0</v>
      </c>
      <c r="T6" s="54"/>
      <c r="U6" s="54">
        <f t="shared" si="5"/>
        <v>20.55</v>
      </c>
      <c r="V6" s="54">
        <f t="shared" si="6"/>
        <v>7.92</v>
      </c>
      <c r="W6" s="55">
        <f aca="true" t="shared" si="7" ref="W6:W30">IF(V6&lt;&gt;0,SUM($X$3/V6*12),"")</f>
        <v>131.8181818181818</v>
      </c>
      <c r="X6" s="55">
        <f aca="true" t="shared" si="8" ref="X6:X30">IF(V6&lt;&gt;0,SUM(3600/V6*$X$3/5280),"")</f>
        <v>7.489669421487603</v>
      </c>
    </row>
    <row r="7" spans="1:24" ht="15" thickBot="1">
      <c r="A7" s="64"/>
      <c r="B7" t="s">
        <v>75</v>
      </c>
      <c r="C7" s="15"/>
      <c r="D7" s="11">
        <v>18.3</v>
      </c>
      <c r="E7" s="11">
        <v>7.7</v>
      </c>
      <c r="F7" s="11">
        <v>18.25</v>
      </c>
      <c r="G7" s="11">
        <v>8.49</v>
      </c>
      <c r="H7" s="11">
        <v>20.15</v>
      </c>
      <c r="I7" s="11">
        <v>8.92</v>
      </c>
      <c r="J7" s="11">
        <v>20.6</v>
      </c>
      <c r="K7" s="11">
        <v>7.98</v>
      </c>
      <c r="L7" s="53">
        <f t="shared" si="0"/>
        <v>77.3</v>
      </c>
      <c r="M7" s="54">
        <f t="shared" si="1"/>
        <v>18.25</v>
      </c>
      <c r="N7" s="54">
        <f t="shared" si="2"/>
        <v>59.05</v>
      </c>
      <c r="O7" s="54">
        <f t="shared" si="3"/>
        <v>20.6</v>
      </c>
      <c r="P7" s="54">
        <f t="shared" si="4"/>
        <v>7.7</v>
      </c>
      <c r="Q7" s="54"/>
      <c r="R7" s="54"/>
      <c r="S7" s="53">
        <v>0</v>
      </c>
      <c r="T7" s="54"/>
      <c r="U7" s="54">
        <f t="shared" si="5"/>
        <v>20.6</v>
      </c>
      <c r="V7" s="54">
        <f t="shared" si="6"/>
        <v>7.7</v>
      </c>
      <c r="W7" s="55">
        <f t="shared" si="7"/>
        <v>135.58441558441558</v>
      </c>
      <c r="X7" s="55">
        <f t="shared" si="8"/>
        <v>7.703659976387249</v>
      </c>
    </row>
    <row r="8" spans="1:24" ht="15" thickBot="1">
      <c r="A8" s="64"/>
      <c r="B8" t="s">
        <v>69</v>
      </c>
      <c r="C8" s="15"/>
      <c r="D8" s="11">
        <v>18.05</v>
      </c>
      <c r="E8" s="11">
        <v>8.52</v>
      </c>
      <c r="F8" s="11">
        <v>19.8</v>
      </c>
      <c r="G8" s="11">
        <v>8.44</v>
      </c>
      <c r="H8" s="11">
        <v>20.85</v>
      </c>
      <c r="I8" s="11">
        <v>7.95</v>
      </c>
      <c r="J8" s="11">
        <v>16.8</v>
      </c>
      <c r="K8" s="11">
        <v>8.8</v>
      </c>
      <c r="L8" s="53">
        <f t="shared" si="0"/>
        <v>75.5</v>
      </c>
      <c r="M8" s="54">
        <f t="shared" si="1"/>
        <v>16.8</v>
      </c>
      <c r="N8" s="54">
        <f t="shared" si="2"/>
        <v>58.7</v>
      </c>
      <c r="O8" s="54">
        <f t="shared" si="3"/>
        <v>20.85</v>
      </c>
      <c r="P8" s="54">
        <f t="shared" si="4"/>
        <v>7.95</v>
      </c>
      <c r="Q8" s="54"/>
      <c r="R8" s="54"/>
      <c r="S8" s="53">
        <v>0</v>
      </c>
      <c r="T8" s="54"/>
      <c r="U8" s="54">
        <f t="shared" si="5"/>
        <v>20.85</v>
      </c>
      <c r="V8" s="54">
        <f t="shared" si="6"/>
        <v>7.95</v>
      </c>
      <c r="W8" s="55">
        <f t="shared" si="7"/>
        <v>131.32075471698113</v>
      </c>
      <c r="X8" s="55">
        <f t="shared" si="8"/>
        <v>7.461406518010291</v>
      </c>
    </row>
    <row r="9" spans="1:24" ht="15" thickBot="1">
      <c r="A9" s="64"/>
      <c r="B9" t="s">
        <v>83</v>
      </c>
      <c r="C9" s="15"/>
      <c r="D9" s="11">
        <v>20.45</v>
      </c>
      <c r="E9" s="11">
        <v>8.55</v>
      </c>
      <c r="F9" s="11">
        <v>18.65</v>
      </c>
      <c r="G9" s="11">
        <v>9.02</v>
      </c>
      <c r="H9" s="11">
        <v>19.4</v>
      </c>
      <c r="I9" s="11">
        <v>8.78</v>
      </c>
      <c r="J9" s="11">
        <v>17.45</v>
      </c>
      <c r="K9" s="11">
        <v>9.02</v>
      </c>
      <c r="L9" s="53">
        <f t="shared" si="0"/>
        <v>75.94999999999999</v>
      </c>
      <c r="M9" s="54">
        <f t="shared" si="1"/>
        <v>17.45</v>
      </c>
      <c r="N9" s="54">
        <f t="shared" si="2"/>
        <v>58.499999999999986</v>
      </c>
      <c r="O9" s="54">
        <f t="shared" si="3"/>
        <v>20.45</v>
      </c>
      <c r="P9" s="54">
        <f t="shared" si="4"/>
        <v>8.55</v>
      </c>
      <c r="Q9" s="54"/>
      <c r="R9" s="54"/>
      <c r="S9" s="53">
        <v>0</v>
      </c>
      <c r="T9" s="54"/>
      <c r="U9" s="54">
        <f t="shared" si="5"/>
        <v>20.45</v>
      </c>
      <c r="V9" s="54">
        <f t="shared" si="6"/>
        <v>8.55</v>
      </c>
      <c r="W9" s="55">
        <f t="shared" si="7"/>
        <v>122.10526315789474</v>
      </c>
      <c r="X9" s="55">
        <f t="shared" si="8"/>
        <v>6.937799043062201</v>
      </c>
    </row>
    <row r="10" spans="1:24" ht="15" thickBot="1">
      <c r="A10" s="64"/>
      <c r="B10" t="s">
        <v>81</v>
      </c>
      <c r="C10" s="15"/>
      <c r="D10" s="11">
        <v>18.7</v>
      </c>
      <c r="E10" s="11">
        <v>7.84</v>
      </c>
      <c r="F10" s="11">
        <v>18.3</v>
      </c>
      <c r="G10" s="11">
        <v>8.32</v>
      </c>
      <c r="H10" s="11">
        <v>21</v>
      </c>
      <c r="I10" s="11">
        <v>7.3</v>
      </c>
      <c r="J10" s="11">
        <v>16.2</v>
      </c>
      <c r="K10" s="11">
        <v>9.99</v>
      </c>
      <c r="L10" s="53">
        <f t="shared" si="0"/>
        <v>74.2</v>
      </c>
      <c r="M10" s="54">
        <f t="shared" si="1"/>
        <v>16.2</v>
      </c>
      <c r="N10" s="54">
        <f t="shared" si="2"/>
        <v>58</v>
      </c>
      <c r="O10" s="54">
        <f t="shared" si="3"/>
        <v>21</v>
      </c>
      <c r="P10" s="54">
        <f t="shared" si="4"/>
        <v>7.3</v>
      </c>
      <c r="Q10" s="54"/>
      <c r="R10" s="54"/>
      <c r="S10" s="53">
        <v>0</v>
      </c>
      <c r="T10" s="54"/>
      <c r="U10" s="54">
        <f t="shared" si="5"/>
        <v>21</v>
      </c>
      <c r="V10" s="54">
        <f t="shared" si="6"/>
        <v>7.3</v>
      </c>
      <c r="W10" s="55">
        <f t="shared" si="7"/>
        <v>143.013698630137</v>
      </c>
      <c r="X10" s="55">
        <f t="shared" si="8"/>
        <v>8.125778331257784</v>
      </c>
    </row>
    <row r="11" spans="1:24" ht="15" thickBot="1">
      <c r="A11" s="64"/>
      <c r="B11" t="s">
        <v>79</v>
      </c>
      <c r="C11" s="15"/>
      <c r="D11" s="11">
        <v>19.4</v>
      </c>
      <c r="E11" s="11">
        <v>8.35</v>
      </c>
      <c r="F11" s="11">
        <v>19.25</v>
      </c>
      <c r="G11" s="11">
        <v>8.39</v>
      </c>
      <c r="H11" s="11">
        <v>19.15</v>
      </c>
      <c r="I11" s="11">
        <v>8.12</v>
      </c>
      <c r="J11" s="11">
        <v>17.45</v>
      </c>
      <c r="K11" s="11">
        <v>8.55</v>
      </c>
      <c r="L11" s="53">
        <f t="shared" si="0"/>
        <v>75.25</v>
      </c>
      <c r="M11" s="54">
        <f t="shared" si="1"/>
        <v>17.45</v>
      </c>
      <c r="N11" s="54">
        <f t="shared" si="2"/>
        <v>57.8</v>
      </c>
      <c r="O11" s="54">
        <f t="shared" si="3"/>
        <v>19.4</v>
      </c>
      <c r="P11" s="54">
        <f t="shared" si="4"/>
        <v>8.12</v>
      </c>
      <c r="Q11" s="54"/>
      <c r="R11" s="54"/>
      <c r="S11" s="53">
        <v>0</v>
      </c>
      <c r="T11" s="54"/>
      <c r="U11" s="54">
        <f t="shared" si="5"/>
        <v>19.4</v>
      </c>
      <c r="V11" s="54">
        <f t="shared" si="6"/>
        <v>8.12</v>
      </c>
      <c r="W11" s="55">
        <f t="shared" si="7"/>
        <v>128.57142857142858</v>
      </c>
      <c r="X11" s="55">
        <f t="shared" si="8"/>
        <v>7.305194805194805</v>
      </c>
    </row>
    <row r="12" spans="1:24" ht="15" thickBot="1">
      <c r="A12" s="64"/>
      <c r="B12" t="s">
        <v>73</v>
      </c>
      <c r="C12" s="15"/>
      <c r="D12" s="11">
        <v>13.8</v>
      </c>
      <c r="E12" s="11">
        <v>8.27</v>
      </c>
      <c r="F12" s="11">
        <v>17.05</v>
      </c>
      <c r="G12" s="11">
        <v>8.21</v>
      </c>
      <c r="H12" s="11">
        <v>21.6</v>
      </c>
      <c r="I12" s="11">
        <v>7.8</v>
      </c>
      <c r="J12" s="11">
        <v>18.4</v>
      </c>
      <c r="K12" s="11">
        <v>8.09</v>
      </c>
      <c r="L12" s="53">
        <f t="shared" si="0"/>
        <v>70.85</v>
      </c>
      <c r="M12" s="54">
        <f t="shared" si="1"/>
        <v>13.8</v>
      </c>
      <c r="N12" s="54">
        <f t="shared" si="2"/>
        <v>57.05</v>
      </c>
      <c r="O12" s="54">
        <f t="shared" si="3"/>
        <v>21.6</v>
      </c>
      <c r="P12" s="54">
        <f t="shared" si="4"/>
        <v>7.8</v>
      </c>
      <c r="Q12" s="54"/>
      <c r="R12" s="54"/>
      <c r="S12" s="53">
        <v>0</v>
      </c>
      <c r="T12" s="54"/>
      <c r="U12" s="54">
        <f t="shared" si="5"/>
        <v>21.6</v>
      </c>
      <c r="V12" s="54">
        <f t="shared" si="6"/>
        <v>7.8</v>
      </c>
      <c r="W12" s="55">
        <f t="shared" si="7"/>
        <v>133.84615384615384</v>
      </c>
      <c r="X12" s="55">
        <f t="shared" si="8"/>
        <v>7.604895104895105</v>
      </c>
    </row>
    <row r="13" spans="1:24" ht="15" thickBot="1">
      <c r="A13" s="64"/>
      <c r="B13" t="s">
        <v>76</v>
      </c>
      <c r="C13" s="15"/>
      <c r="D13" s="11">
        <v>18.8</v>
      </c>
      <c r="E13" s="11">
        <v>8.12</v>
      </c>
      <c r="F13" s="11">
        <v>16.05</v>
      </c>
      <c r="G13" s="11">
        <v>8.59</v>
      </c>
      <c r="H13" s="11">
        <v>20.35</v>
      </c>
      <c r="I13" s="11">
        <v>7.96</v>
      </c>
      <c r="J13" s="11">
        <v>17.05</v>
      </c>
      <c r="K13" s="11">
        <v>8.69</v>
      </c>
      <c r="L13" s="53">
        <f t="shared" si="0"/>
        <v>72.25</v>
      </c>
      <c r="M13" s="54">
        <f t="shared" si="1"/>
        <v>16.05</v>
      </c>
      <c r="N13" s="54">
        <f t="shared" si="2"/>
        <v>56.2</v>
      </c>
      <c r="O13" s="54">
        <f t="shared" si="3"/>
        <v>20.35</v>
      </c>
      <c r="P13" s="54">
        <f t="shared" si="4"/>
        <v>7.96</v>
      </c>
      <c r="Q13" s="54"/>
      <c r="R13" s="54"/>
      <c r="S13" s="53">
        <v>0</v>
      </c>
      <c r="T13" s="54"/>
      <c r="U13" s="54">
        <f t="shared" si="5"/>
        <v>20.35</v>
      </c>
      <c r="V13" s="54">
        <f t="shared" si="6"/>
        <v>7.96</v>
      </c>
      <c r="W13" s="55">
        <f t="shared" si="7"/>
        <v>131.15577889447235</v>
      </c>
      <c r="X13" s="55">
        <f t="shared" si="8"/>
        <v>7.452032891731384</v>
      </c>
    </row>
    <row r="14" spans="1:24" ht="15" thickBot="1">
      <c r="A14" s="64"/>
      <c r="B14" t="s">
        <v>77</v>
      </c>
      <c r="C14" s="15"/>
      <c r="D14" s="11">
        <v>18.6</v>
      </c>
      <c r="E14" s="11">
        <v>8.21</v>
      </c>
      <c r="F14" s="11">
        <v>18.45</v>
      </c>
      <c r="G14" s="11">
        <v>8.57</v>
      </c>
      <c r="H14" s="11">
        <v>18.2</v>
      </c>
      <c r="I14" s="11">
        <v>8.47</v>
      </c>
      <c r="J14" s="11">
        <v>14.7</v>
      </c>
      <c r="K14" s="11">
        <v>10.1</v>
      </c>
      <c r="L14" s="53">
        <f t="shared" si="0"/>
        <v>69.95</v>
      </c>
      <c r="M14" s="54">
        <f t="shared" si="1"/>
        <v>14.7</v>
      </c>
      <c r="N14" s="54">
        <f t="shared" si="2"/>
        <v>55.25</v>
      </c>
      <c r="O14" s="54">
        <f t="shared" si="3"/>
        <v>18.6</v>
      </c>
      <c r="P14" s="54">
        <f t="shared" si="4"/>
        <v>8.21</v>
      </c>
      <c r="Q14" s="54"/>
      <c r="R14" s="54"/>
      <c r="S14" s="53">
        <v>0</v>
      </c>
      <c r="T14" s="54"/>
      <c r="U14" s="54">
        <f t="shared" si="5"/>
        <v>18.6</v>
      </c>
      <c r="V14" s="54">
        <f t="shared" si="6"/>
        <v>8.21</v>
      </c>
      <c r="W14" s="55">
        <f t="shared" si="7"/>
        <v>127.16199756394639</v>
      </c>
      <c r="X14" s="55">
        <f t="shared" si="8"/>
        <v>7.225113497951499</v>
      </c>
    </row>
    <row r="15" spans="1:24" ht="15" thickBot="1">
      <c r="A15" s="64"/>
      <c r="B15" t="s">
        <v>68</v>
      </c>
      <c r="C15" s="15"/>
      <c r="D15" s="11">
        <v>19.45</v>
      </c>
      <c r="E15" s="11">
        <v>8.01</v>
      </c>
      <c r="F15" s="11">
        <v>19.2</v>
      </c>
      <c r="G15" s="11">
        <v>7.53</v>
      </c>
      <c r="H15" s="11">
        <v>15.2</v>
      </c>
      <c r="I15" s="11">
        <v>8.58</v>
      </c>
      <c r="J15" s="11">
        <v>15.2</v>
      </c>
      <c r="K15" s="11">
        <v>9.22</v>
      </c>
      <c r="L15" s="53">
        <f t="shared" si="0"/>
        <v>69.05</v>
      </c>
      <c r="M15" s="54">
        <f t="shared" si="1"/>
        <v>15.2</v>
      </c>
      <c r="N15" s="54">
        <f t="shared" si="2"/>
        <v>53.849999999999994</v>
      </c>
      <c r="O15" s="54">
        <f t="shared" si="3"/>
        <v>19.45</v>
      </c>
      <c r="P15" s="54">
        <f t="shared" si="4"/>
        <v>7.53</v>
      </c>
      <c r="Q15" s="54"/>
      <c r="R15" s="54"/>
      <c r="S15" s="53">
        <v>0</v>
      </c>
      <c r="T15" s="54"/>
      <c r="U15" s="54">
        <f t="shared" si="5"/>
        <v>19.45</v>
      </c>
      <c r="V15" s="54">
        <f t="shared" si="6"/>
        <v>7.53</v>
      </c>
      <c r="W15" s="55">
        <f t="shared" si="7"/>
        <v>138.64541832669323</v>
      </c>
      <c r="X15" s="55">
        <f t="shared" si="8"/>
        <v>7.8775805867439335</v>
      </c>
    </row>
    <row r="16" spans="1:24" ht="15" thickBot="1">
      <c r="A16" s="64"/>
      <c r="B16" t="s">
        <v>80</v>
      </c>
      <c r="C16" s="15"/>
      <c r="D16" s="11">
        <v>16.95</v>
      </c>
      <c r="E16" s="11">
        <v>9.13</v>
      </c>
      <c r="F16" s="11">
        <v>16.25</v>
      </c>
      <c r="G16" s="11">
        <v>8.88</v>
      </c>
      <c r="H16" s="11">
        <v>19.05</v>
      </c>
      <c r="I16" s="11">
        <v>8.68</v>
      </c>
      <c r="J16" s="11">
        <v>13.75</v>
      </c>
      <c r="K16" s="11">
        <v>8.45</v>
      </c>
      <c r="L16" s="53">
        <f t="shared" si="0"/>
        <v>66</v>
      </c>
      <c r="M16" s="54">
        <f t="shared" si="1"/>
        <v>13.75</v>
      </c>
      <c r="N16" s="54">
        <f t="shared" si="2"/>
        <v>52.25</v>
      </c>
      <c r="O16" s="54">
        <f t="shared" si="3"/>
        <v>19.05</v>
      </c>
      <c r="P16" s="54">
        <f t="shared" si="4"/>
        <v>8.45</v>
      </c>
      <c r="Q16" s="54"/>
      <c r="R16" s="54"/>
      <c r="S16" s="53">
        <v>0</v>
      </c>
      <c r="T16" s="54"/>
      <c r="U16" s="54">
        <f t="shared" si="5"/>
        <v>19.05</v>
      </c>
      <c r="V16" s="54">
        <f t="shared" si="6"/>
        <v>8.45</v>
      </c>
      <c r="W16" s="55">
        <f t="shared" si="7"/>
        <v>123.55029585798817</v>
      </c>
      <c r="X16" s="55">
        <f t="shared" si="8"/>
        <v>7.019903173749328</v>
      </c>
    </row>
    <row r="17" spans="1:24" ht="15" thickBot="1">
      <c r="A17" s="64"/>
      <c r="B17" t="s">
        <v>61</v>
      </c>
      <c r="C17" s="15"/>
      <c r="D17" s="11">
        <v>16.9</v>
      </c>
      <c r="E17" s="11">
        <v>8.05</v>
      </c>
      <c r="F17" s="11">
        <v>16.3</v>
      </c>
      <c r="G17" s="11">
        <v>8.76</v>
      </c>
      <c r="H17" s="11">
        <v>17.85</v>
      </c>
      <c r="I17" s="11">
        <v>8.39</v>
      </c>
      <c r="J17" s="11">
        <v>15.8</v>
      </c>
      <c r="K17" s="11">
        <v>9.58</v>
      </c>
      <c r="L17" s="53">
        <f t="shared" si="0"/>
        <v>66.85000000000001</v>
      </c>
      <c r="M17" s="54">
        <f t="shared" si="1"/>
        <v>15.8</v>
      </c>
      <c r="N17" s="54">
        <f t="shared" si="2"/>
        <v>51.05000000000001</v>
      </c>
      <c r="O17" s="54">
        <f t="shared" si="3"/>
        <v>17.85</v>
      </c>
      <c r="P17" s="54">
        <f t="shared" si="4"/>
        <v>8.05</v>
      </c>
      <c r="Q17" s="54"/>
      <c r="R17" s="54"/>
      <c r="S17" s="53">
        <v>0</v>
      </c>
      <c r="T17" s="54"/>
      <c r="U17" s="54">
        <f t="shared" si="5"/>
        <v>17.85</v>
      </c>
      <c r="V17" s="54">
        <f t="shared" si="6"/>
        <v>8.05</v>
      </c>
      <c r="W17" s="55">
        <f t="shared" si="7"/>
        <v>129.68944099378882</v>
      </c>
      <c r="X17" s="55">
        <f t="shared" si="8"/>
        <v>7.3687182382834555</v>
      </c>
    </row>
    <row r="18" spans="1:24" ht="15" thickBot="1">
      <c r="A18" s="64"/>
      <c r="B18" t="s">
        <v>67</v>
      </c>
      <c r="C18" s="15"/>
      <c r="D18" s="11">
        <v>0</v>
      </c>
      <c r="E18" s="11">
        <v>0</v>
      </c>
      <c r="F18" s="11">
        <v>26.2</v>
      </c>
      <c r="G18" s="11">
        <v>6.5</v>
      </c>
      <c r="H18" s="11">
        <v>21.8</v>
      </c>
      <c r="I18" s="11">
        <v>6.5</v>
      </c>
      <c r="J18" s="11">
        <v>0</v>
      </c>
      <c r="K18" s="11">
        <v>0</v>
      </c>
      <c r="L18" s="53">
        <f t="shared" si="0"/>
        <v>48</v>
      </c>
      <c r="M18" s="54">
        <f t="shared" si="1"/>
        <v>0</v>
      </c>
      <c r="N18" s="54">
        <f t="shared" si="2"/>
        <v>48</v>
      </c>
      <c r="O18" s="54">
        <f t="shared" si="3"/>
        <v>26.2</v>
      </c>
      <c r="P18" s="54">
        <f t="shared" si="4"/>
        <v>0</v>
      </c>
      <c r="Q18" s="54"/>
      <c r="R18" s="54"/>
      <c r="S18" s="53">
        <v>0</v>
      </c>
      <c r="T18" s="54"/>
      <c r="U18" s="54">
        <f t="shared" si="5"/>
        <v>26.2</v>
      </c>
      <c r="V18" s="54">
        <f t="shared" si="6"/>
        <v>0</v>
      </c>
      <c r="W18" s="55">
        <f t="shared" si="7"/>
      </c>
      <c r="X18" s="55">
        <f t="shared" si="8"/>
      </c>
    </row>
    <row r="19" spans="1:24" ht="15" thickBot="1">
      <c r="A19" s="64"/>
      <c r="B19" t="s">
        <v>71</v>
      </c>
      <c r="C19" s="15"/>
      <c r="D19" s="11">
        <v>15</v>
      </c>
      <c r="E19" s="11">
        <v>8.79</v>
      </c>
      <c r="F19" s="11">
        <v>16.8</v>
      </c>
      <c r="G19" s="11">
        <v>8.55</v>
      </c>
      <c r="H19" s="11">
        <v>14.5</v>
      </c>
      <c r="I19" s="11">
        <v>8.85</v>
      </c>
      <c r="J19" s="11">
        <v>13.35</v>
      </c>
      <c r="K19" s="11">
        <v>9.98</v>
      </c>
      <c r="L19" s="53">
        <f t="shared" si="0"/>
        <v>59.65</v>
      </c>
      <c r="M19" s="54">
        <f t="shared" si="1"/>
        <v>13.35</v>
      </c>
      <c r="N19" s="54">
        <f t="shared" si="2"/>
        <v>46.3</v>
      </c>
      <c r="O19" s="54">
        <f t="shared" si="3"/>
        <v>16.8</v>
      </c>
      <c r="P19" s="54">
        <f t="shared" si="4"/>
        <v>8.55</v>
      </c>
      <c r="Q19" s="54"/>
      <c r="R19" s="54"/>
      <c r="S19" s="53">
        <v>0</v>
      </c>
      <c r="T19" s="54"/>
      <c r="U19" s="54">
        <f t="shared" si="5"/>
        <v>16.8</v>
      </c>
      <c r="V19" s="54">
        <f t="shared" si="6"/>
        <v>8.55</v>
      </c>
      <c r="W19" s="55">
        <f t="shared" si="7"/>
        <v>122.10526315789474</v>
      </c>
      <c r="X19" s="55">
        <f t="shared" si="8"/>
        <v>6.937799043062201</v>
      </c>
    </row>
    <row r="20" spans="1:24" ht="15" thickBot="1">
      <c r="A20" s="64"/>
      <c r="B20" t="s">
        <v>59</v>
      </c>
      <c r="C20" s="15"/>
      <c r="D20" s="11">
        <v>0</v>
      </c>
      <c r="E20" s="11">
        <v>0</v>
      </c>
      <c r="F20" s="11">
        <v>0</v>
      </c>
      <c r="G20" s="11">
        <v>0</v>
      </c>
      <c r="H20" s="11">
        <v>22.2</v>
      </c>
      <c r="I20" s="11">
        <v>7.09</v>
      </c>
      <c r="J20" s="11">
        <v>21.4</v>
      </c>
      <c r="K20" s="11">
        <v>7.67</v>
      </c>
      <c r="L20" s="53">
        <f t="shared" si="0"/>
        <v>43.599999999999994</v>
      </c>
      <c r="M20" s="54">
        <f t="shared" si="1"/>
        <v>0</v>
      </c>
      <c r="N20" s="54">
        <f t="shared" si="2"/>
        <v>43.599999999999994</v>
      </c>
      <c r="O20" s="54">
        <f t="shared" si="3"/>
        <v>22.2</v>
      </c>
      <c r="P20" s="54">
        <f t="shared" si="4"/>
        <v>0</v>
      </c>
      <c r="Q20" s="54"/>
      <c r="R20" s="54"/>
      <c r="S20" s="53">
        <v>0</v>
      </c>
      <c r="T20" s="54"/>
      <c r="U20" s="54">
        <f t="shared" si="5"/>
        <v>22.2</v>
      </c>
      <c r="V20" s="54">
        <f t="shared" si="6"/>
        <v>0</v>
      </c>
      <c r="W20" s="55">
        <f t="shared" si="7"/>
      </c>
      <c r="X20" s="55">
        <f t="shared" si="8"/>
      </c>
    </row>
    <row r="21" spans="1:24" ht="15" thickBot="1">
      <c r="A21" s="64"/>
      <c r="B21" t="s">
        <v>60</v>
      </c>
      <c r="C21" s="15"/>
      <c r="D21" s="11">
        <v>0</v>
      </c>
      <c r="E21" s="11">
        <v>0</v>
      </c>
      <c r="F21" s="11">
        <v>21.2</v>
      </c>
      <c r="G21" s="11">
        <v>8.06</v>
      </c>
      <c r="H21" s="11">
        <v>20.75</v>
      </c>
      <c r="I21" s="11">
        <v>7.64</v>
      </c>
      <c r="J21" s="11">
        <v>0</v>
      </c>
      <c r="K21" s="11">
        <v>0</v>
      </c>
      <c r="L21" s="53">
        <f t="shared" si="0"/>
        <v>41.95</v>
      </c>
      <c r="M21" s="54">
        <f t="shared" si="1"/>
        <v>0</v>
      </c>
      <c r="N21" s="54">
        <f t="shared" si="2"/>
        <v>41.95</v>
      </c>
      <c r="O21" s="54">
        <f t="shared" si="3"/>
        <v>21.2</v>
      </c>
      <c r="P21" s="54">
        <f t="shared" si="4"/>
        <v>0</v>
      </c>
      <c r="Q21" s="54"/>
      <c r="R21" s="54"/>
      <c r="S21" s="53">
        <v>0</v>
      </c>
      <c r="T21" s="54"/>
      <c r="U21" s="54">
        <f t="shared" si="5"/>
        <v>21.2</v>
      </c>
      <c r="V21" s="54">
        <f t="shared" si="6"/>
        <v>0</v>
      </c>
      <c r="W21" s="55">
        <f t="shared" si="7"/>
      </c>
      <c r="X21" s="55">
        <f t="shared" si="8"/>
      </c>
    </row>
    <row r="22" spans="1:24" ht="15" thickBot="1">
      <c r="A22" s="64"/>
      <c r="B22" t="s">
        <v>72</v>
      </c>
      <c r="C22" s="15"/>
      <c r="D22" s="11">
        <v>18.25</v>
      </c>
      <c r="E22" s="11">
        <v>8.78</v>
      </c>
      <c r="F22" s="11">
        <v>20.25</v>
      </c>
      <c r="G22" s="11">
        <v>8.29</v>
      </c>
      <c r="H22" s="11">
        <v>0</v>
      </c>
      <c r="I22" s="11">
        <v>0</v>
      </c>
      <c r="J22" s="11">
        <v>0</v>
      </c>
      <c r="K22" s="11">
        <v>0</v>
      </c>
      <c r="L22" s="53">
        <f t="shared" si="0"/>
        <v>38.5</v>
      </c>
      <c r="M22" s="54">
        <f t="shared" si="1"/>
        <v>0</v>
      </c>
      <c r="N22" s="54">
        <f t="shared" si="2"/>
        <v>38.5</v>
      </c>
      <c r="O22" s="54">
        <f t="shared" si="3"/>
        <v>20.25</v>
      </c>
      <c r="P22" s="54">
        <f t="shared" si="4"/>
        <v>0</v>
      </c>
      <c r="Q22" s="54"/>
      <c r="R22" s="54"/>
      <c r="S22" s="53">
        <v>0</v>
      </c>
      <c r="T22" s="54"/>
      <c r="U22" s="54">
        <f t="shared" si="5"/>
        <v>20.25</v>
      </c>
      <c r="V22" s="54">
        <f t="shared" si="6"/>
        <v>0</v>
      </c>
      <c r="W22" s="55">
        <f t="shared" si="7"/>
      </c>
      <c r="X22" s="55">
        <f t="shared" si="8"/>
      </c>
    </row>
    <row r="23" spans="1:24" ht="15" thickBot="1">
      <c r="A23" s="64"/>
      <c r="B23" t="s">
        <v>78</v>
      </c>
      <c r="C23" s="15"/>
      <c r="D23" s="11">
        <v>19.9</v>
      </c>
      <c r="E23" s="11">
        <v>7.89</v>
      </c>
      <c r="F23" s="11">
        <v>0</v>
      </c>
      <c r="G23" s="11">
        <v>0</v>
      </c>
      <c r="H23" s="11">
        <v>0</v>
      </c>
      <c r="I23" s="11">
        <v>0</v>
      </c>
      <c r="J23" s="11">
        <v>18.4</v>
      </c>
      <c r="K23" s="11">
        <v>8.38</v>
      </c>
      <c r="L23" s="53">
        <f t="shared" si="0"/>
        <v>38.3</v>
      </c>
      <c r="M23" s="54">
        <f t="shared" si="1"/>
        <v>0</v>
      </c>
      <c r="N23" s="54">
        <f t="shared" si="2"/>
        <v>38.3</v>
      </c>
      <c r="O23" s="54">
        <f t="shared" si="3"/>
        <v>19.9</v>
      </c>
      <c r="P23" s="54">
        <f t="shared" si="4"/>
        <v>0</v>
      </c>
      <c r="Q23" s="54"/>
      <c r="R23" s="54"/>
      <c r="S23" s="53">
        <v>0</v>
      </c>
      <c r="T23" s="54"/>
      <c r="U23" s="54">
        <f t="shared" si="5"/>
        <v>19.9</v>
      </c>
      <c r="V23" s="54">
        <f t="shared" si="6"/>
        <v>0</v>
      </c>
      <c r="W23" s="55">
        <f t="shared" si="7"/>
      </c>
      <c r="X23" s="55">
        <f t="shared" si="8"/>
      </c>
    </row>
    <row r="24" spans="1:24" ht="15" thickBot="1">
      <c r="A24" s="64"/>
      <c r="B24" t="s">
        <v>63</v>
      </c>
      <c r="C24" s="15"/>
      <c r="D24" s="11">
        <v>21.45</v>
      </c>
      <c r="E24" s="11">
        <v>7.48</v>
      </c>
      <c r="F24" s="11">
        <v>0</v>
      </c>
      <c r="G24" s="11">
        <v>0</v>
      </c>
      <c r="H24" s="11">
        <v>0</v>
      </c>
      <c r="I24" s="11">
        <v>0</v>
      </c>
      <c r="J24" s="11">
        <v>16.65</v>
      </c>
      <c r="K24" s="11">
        <v>8.33</v>
      </c>
      <c r="L24" s="53">
        <f t="shared" si="0"/>
        <v>38.099999999999994</v>
      </c>
      <c r="M24" s="54">
        <f t="shared" si="1"/>
        <v>0</v>
      </c>
      <c r="N24" s="54">
        <f t="shared" si="2"/>
        <v>38.099999999999994</v>
      </c>
      <c r="O24" s="54">
        <f t="shared" si="3"/>
        <v>21.45</v>
      </c>
      <c r="P24" s="54">
        <f t="shared" si="4"/>
        <v>0</v>
      </c>
      <c r="Q24" s="54"/>
      <c r="R24" s="54"/>
      <c r="S24" s="53">
        <v>0</v>
      </c>
      <c r="T24" s="54"/>
      <c r="U24" s="54">
        <f t="shared" si="5"/>
        <v>21.45</v>
      </c>
      <c r="V24" s="54">
        <f t="shared" si="6"/>
        <v>0</v>
      </c>
      <c r="W24" s="55">
        <f t="shared" si="7"/>
      </c>
      <c r="X24" s="55">
        <f t="shared" si="8"/>
      </c>
    </row>
    <row r="25" spans="1:24" ht="15" thickBot="1">
      <c r="A25" s="64"/>
      <c r="B25" t="s">
        <v>62</v>
      </c>
      <c r="C25" s="15"/>
      <c r="D25" s="11">
        <v>19.3</v>
      </c>
      <c r="E25" s="11">
        <v>8.41</v>
      </c>
      <c r="F25" s="11">
        <v>18.75</v>
      </c>
      <c r="G25" s="11">
        <v>8.62</v>
      </c>
      <c r="H25" s="11">
        <v>0</v>
      </c>
      <c r="I25" s="11">
        <v>0</v>
      </c>
      <c r="J25" s="11">
        <v>0</v>
      </c>
      <c r="K25" s="11">
        <v>0</v>
      </c>
      <c r="L25" s="53">
        <f t="shared" si="0"/>
        <v>38.05</v>
      </c>
      <c r="M25" s="54">
        <f t="shared" si="1"/>
        <v>0</v>
      </c>
      <c r="N25" s="54">
        <f t="shared" si="2"/>
        <v>38.05</v>
      </c>
      <c r="O25" s="54">
        <f t="shared" si="3"/>
        <v>19.3</v>
      </c>
      <c r="P25" s="54">
        <f t="shared" si="4"/>
        <v>0</v>
      </c>
      <c r="Q25" s="54"/>
      <c r="R25" s="54"/>
      <c r="S25" s="53">
        <v>0</v>
      </c>
      <c r="T25" s="54"/>
      <c r="U25" s="54">
        <f t="shared" si="5"/>
        <v>19.3</v>
      </c>
      <c r="V25" s="54">
        <f t="shared" si="6"/>
        <v>0</v>
      </c>
      <c r="W25" s="55">
        <f t="shared" si="7"/>
      </c>
      <c r="X25" s="55">
        <f t="shared" si="8"/>
      </c>
    </row>
    <row r="26" spans="1:24" ht="15" thickBot="1">
      <c r="A26" s="64"/>
      <c r="B26" t="s">
        <v>65</v>
      </c>
      <c r="C26" s="15"/>
      <c r="D26" s="11">
        <v>0</v>
      </c>
      <c r="E26" s="11">
        <v>0</v>
      </c>
      <c r="F26" s="11">
        <v>0</v>
      </c>
      <c r="G26" s="11">
        <v>0</v>
      </c>
      <c r="H26" s="11">
        <v>19.45</v>
      </c>
      <c r="I26" s="11">
        <v>7.98</v>
      </c>
      <c r="J26" s="11">
        <v>18.55</v>
      </c>
      <c r="K26" s="11">
        <v>8.3</v>
      </c>
      <c r="L26" s="53">
        <f t="shared" si="0"/>
        <v>38</v>
      </c>
      <c r="M26" s="54">
        <f t="shared" si="1"/>
        <v>0</v>
      </c>
      <c r="N26" s="54">
        <f t="shared" si="2"/>
        <v>38</v>
      </c>
      <c r="O26" s="54">
        <f t="shared" si="3"/>
        <v>19.45</v>
      </c>
      <c r="P26" s="54">
        <f t="shared" si="4"/>
        <v>0</v>
      </c>
      <c r="Q26" s="54"/>
      <c r="R26" s="54"/>
      <c r="S26" s="53">
        <v>0</v>
      </c>
      <c r="T26" s="54"/>
      <c r="U26" s="54">
        <f t="shared" si="5"/>
        <v>19.45</v>
      </c>
      <c r="V26" s="54">
        <f t="shared" si="6"/>
        <v>0</v>
      </c>
      <c r="W26" s="55">
        <f t="shared" si="7"/>
      </c>
      <c r="X26" s="55">
        <f t="shared" si="8"/>
      </c>
    </row>
    <row r="27" spans="1:24" ht="15" thickBot="1">
      <c r="A27" s="64"/>
      <c r="B27" t="s">
        <v>82</v>
      </c>
      <c r="C27" s="15"/>
      <c r="D27" s="11">
        <v>0</v>
      </c>
      <c r="E27" s="11">
        <v>0</v>
      </c>
      <c r="F27" s="11">
        <v>0</v>
      </c>
      <c r="G27" s="11">
        <v>0</v>
      </c>
      <c r="H27" s="11">
        <v>18.9</v>
      </c>
      <c r="I27" s="11">
        <v>8.99</v>
      </c>
      <c r="J27" s="11">
        <v>16.35</v>
      </c>
      <c r="K27" s="11">
        <v>9.7</v>
      </c>
      <c r="L27" s="53">
        <f t="shared" si="0"/>
        <v>35.25</v>
      </c>
      <c r="M27" s="54">
        <f t="shared" si="1"/>
        <v>0</v>
      </c>
      <c r="N27" s="54">
        <f t="shared" si="2"/>
        <v>35.25</v>
      </c>
      <c r="O27" s="54">
        <f t="shared" si="3"/>
        <v>18.9</v>
      </c>
      <c r="P27" s="54">
        <f t="shared" si="4"/>
        <v>0</v>
      </c>
      <c r="Q27" s="54"/>
      <c r="R27" s="54"/>
      <c r="S27" s="53">
        <v>0</v>
      </c>
      <c r="T27" s="54"/>
      <c r="U27" s="54">
        <f t="shared" si="5"/>
        <v>18.9</v>
      </c>
      <c r="V27" s="54">
        <f t="shared" si="6"/>
        <v>0</v>
      </c>
      <c r="W27" s="55">
        <f t="shared" si="7"/>
      </c>
      <c r="X27" s="55">
        <f t="shared" si="8"/>
      </c>
    </row>
    <row r="28" spans="1:24" ht="15.75" customHeight="1" thickBot="1">
      <c r="A28" s="64"/>
      <c r="B28" t="s">
        <v>70</v>
      </c>
      <c r="C28" s="15"/>
      <c r="D28" s="11">
        <v>0</v>
      </c>
      <c r="E28" s="11">
        <v>0</v>
      </c>
      <c r="F28" s="11">
        <v>17.95</v>
      </c>
      <c r="G28" s="11">
        <v>9.22</v>
      </c>
      <c r="H28" s="11">
        <v>17.15</v>
      </c>
      <c r="I28" s="11">
        <v>8.58</v>
      </c>
      <c r="J28" s="11">
        <v>0</v>
      </c>
      <c r="K28" s="11">
        <v>0</v>
      </c>
      <c r="L28" s="53">
        <f t="shared" si="0"/>
        <v>35.099999999999994</v>
      </c>
      <c r="M28" s="54">
        <f t="shared" si="1"/>
        <v>0</v>
      </c>
      <c r="N28" s="54">
        <f t="shared" si="2"/>
        <v>35.099999999999994</v>
      </c>
      <c r="O28" s="54">
        <f t="shared" si="3"/>
        <v>17.95</v>
      </c>
      <c r="P28" s="54">
        <f t="shared" si="4"/>
        <v>0</v>
      </c>
      <c r="Q28" s="54"/>
      <c r="R28" s="54"/>
      <c r="S28" s="53">
        <v>0</v>
      </c>
      <c r="T28" s="54"/>
      <c r="U28" s="54">
        <f t="shared" si="5"/>
        <v>17.95</v>
      </c>
      <c r="V28" s="54">
        <f t="shared" si="6"/>
        <v>0</v>
      </c>
      <c r="W28" s="55">
        <f t="shared" si="7"/>
      </c>
      <c r="X28" s="55">
        <f t="shared" si="8"/>
      </c>
    </row>
    <row r="29" spans="1:24" ht="15.75" customHeight="1" thickBot="1">
      <c r="A29" s="64"/>
      <c r="B29" t="s">
        <v>66</v>
      </c>
      <c r="C29" s="15"/>
      <c r="D29" s="11">
        <v>16.05</v>
      </c>
      <c r="E29" s="11">
        <v>7.45</v>
      </c>
      <c r="F29" s="11">
        <v>15.05</v>
      </c>
      <c r="G29" s="11">
        <v>8.31</v>
      </c>
      <c r="H29" s="11">
        <v>0</v>
      </c>
      <c r="I29" s="11">
        <v>0</v>
      </c>
      <c r="J29" s="11">
        <v>0</v>
      </c>
      <c r="K29" s="11">
        <v>0</v>
      </c>
      <c r="L29" s="53">
        <f t="shared" si="0"/>
        <v>31.1</v>
      </c>
      <c r="M29" s="54">
        <f t="shared" si="1"/>
        <v>0</v>
      </c>
      <c r="N29" s="54">
        <f t="shared" si="2"/>
        <v>31.1</v>
      </c>
      <c r="O29" s="54">
        <f t="shared" si="3"/>
        <v>16.05</v>
      </c>
      <c r="P29" s="54">
        <f t="shared" si="4"/>
        <v>0</v>
      </c>
      <c r="Q29" s="54"/>
      <c r="R29" s="54"/>
      <c r="S29" s="53">
        <v>0</v>
      </c>
      <c r="T29" s="54"/>
      <c r="U29" s="54">
        <f t="shared" si="5"/>
        <v>16.05</v>
      </c>
      <c r="V29" s="54">
        <f t="shared" si="6"/>
        <v>0</v>
      </c>
      <c r="W29" s="55">
        <f t="shared" si="7"/>
      </c>
      <c r="X29" s="55">
        <f t="shared" si="8"/>
      </c>
    </row>
    <row r="30" spans="1:24" ht="15.75" customHeight="1">
      <c r="A30" s="64"/>
      <c r="B30" t="s">
        <v>84</v>
      </c>
      <c r="C30" s="15"/>
      <c r="D30" s="11">
        <v>0</v>
      </c>
      <c r="E30" s="11">
        <v>0</v>
      </c>
      <c r="F30" s="11">
        <v>0</v>
      </c>
      <c r="G30" s="11">
        <v>0</v>
      </c>
      <c r="H30" s="11">
        <v>0</v>
      </c>
      <c r="I30" s="11">
        <v>0</v>
      </c>
      <c r="J30" s="11">
        <v>0</v>
      </c>
      <c r="K30" s="11">
        <v>0</v>
      </c>
      <c r="L30" s="53">
        <f t="shared" si="0"/>
        <v>0</v>
      </c>
      <c r="M30" s="54">
        <f t="shared" si="1"/>
        <v>0</v>
      </c>
      <c r="N30" s="54">
        <f t="shared" si="2"/>
        <v>0</v>
      </c>
      <c r="O30" s="54">
        <f t="shared" si="3"/>
        <v>0</v>
      </c>
      <c r="P30" s="54">
        <f t="shared" si="4"/>
        <v>0</v>
      </c>
      <c r="Q30" s="54"/>
      <c r="R30" s="54"/>
      <c r="S30" s="53">
        <v>0</v>
      </c>
      <c r="T30" s="54"/>
      <c r="U30" s="54">
        <f t="shared" si="5"/>
        <v>0</v>
      </c>
      <c r="V30" s="54">
        <f t="shared" si="6"/>
        <v>0</v>
      </c>
      <c r="W30" s="55">
        <f t="shared" si="7"/>
      </c>
      <c r="X30" s="55">
        <f t="shared" si="8"/>
      </c>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3" t="s">
        <v>28</v>
      </c>
      <c r="E1" s="133"/>
      <c r="F1" s="31"/>
      <c r="G1" s="133" t="s">
        <v>29</v>
      </c>
      <c r="H1" s="133"/>
    </row>
    <row r="2" spans="4:18" ht="12.75">
      <c r="D2" s="31" t="s">
        <v>30</v>
      </c>
      <c r="E2" s="31" t="s">
        <v>31</v>
      </c>
      <c r="F2" s="31"/>
      <c r="G2" s="31" t="s">
        <v>30</v>
      </c>
      <c r="H2" s="31" t="s">
        <v>31</v>
      </c>
      <c r="R2"/>
    </row>
    <row r="3" spans="4:8" ht="12.75">
      <c r="D3" s="11">
        <v>1</v>
      </c>
      <c r="E3" s="11">
        <v>50</v>
      </c>
      <c r="G3" s="11">
        <v>1</v>
      </c>
      <c r="H3" s="11">
        <v>25</v>
      </c>
    </row>
    <row r="4" spans="2:17" ht="18" customHeight="1">
      <c r="B4" s="33">
        <v>10</v>
      </c>
      <c r="C4" s="33" t="s">
        <v>39</v>
      </c>
      <c r="D4" s="41"/>
      <c r="E4" s="42"/>
      <c r="F4" s="43"/>
      <c r="G4" s="41"/>
      <c r="H4" s="43"/>
      <c r="I4" s="41"/>
      <c r="J4" s="44"/>
      <c r="K4" s="41"/>
      <c r="L4" s="43"/>
      <c r="M4" s="41"/>
      <c r="N4" s="44"/>
      <c r="O4" s="41"/>
      <c r="P4" s="43"/>
      <c r="Q4" s="41"/>
    </row>
    <row r="5" spans="1:18" ht="12.75">
      <c r="A5" s="29" t="s">
        <v>27</v>
      </c>
      <c r="B5" s="29" t="s">
        <v>20</v>
      </c>
      <c r="C5" s="134"/>
      <c r="D5" s="135"/>
      <c r="E5" s="136"/>
      <c r="G5" s="137"/>
      <c r="H5" s="135"/>
      <c r="I5" s="136"/>
      <c r="K5" s="130"/>
      <c r="L5" s="131"/>
      <c r="M5" s="132"/>
      <c r="O5" s="127"/>
      <c r="P5" s="128"/>
      <c r="Q5" s="12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6">IF(MIN(D7,E7,H7,I7,P7:Q7,L7,M7)&gt;=0.01,"OK","")</f>
      </c>
      <c r="B7" s="3">
        <v>1</v>
      </c>
      <c r="C7">
        <v>7</v>
      </c>
      <c r="D7" s="11">
        <v>0</v>
      </c>
      <c r="E7" s="11">
        <v>0</v>
      </c>
      <c r="F7" s="2"/>
      <c r="G7">
        <v>8</v>
      </c>
      <c r="H7" s="11">
        <v>0</v>
      </c>
      <c r="I7" s="11">
        <v>0</v>
      </c>
      <c r="J7" s="1"/>
      <c r="K7">
        <v>3</v>
      </c>
      <c r="L7" s="11">
        <v>0</v>
      </c>
      <c r="M7" s="11">
        <v>0</v>
      </c>
      <c r="N7" s="1"/>
      <c r="O7">
        <v>10</v>
      </c>
      <c r="P7" s="11">
        <v>0</v>
      </c>
      <c r="Q7" s="11">
        <v>0</v>
      </c>
      <c r="R7" s="17">
        <f aca="true" t="shared" si="1" ref="R7:R16">IF(((SUM(D7:N7))*100)&lt;&gt;INT((SUM(D7:N7)*100)),"Too many dec places","")</f>
      </c>
      <c r="S7" s="20"/>
      <c r="T7" s="20"/>
      <c r="U7" s="20"/>
      <c r="V7" s="20"/>
      <c r="W7" s="20"/>
      <c r="X7" s="20"/>
      <c r="Y7" s="20"/>
      <c r="Z7" s="20"/>
      <c r="AA7" s="20"/>
      <c r="AB7" s="20"/>
      <c r="AC7" s="20"/>
      <c r="AD7" s="20"/>
      <c r="AE7" s="20"/>
    </row>
    <row r="8" spans="1:31" ht="12.75">
      <c r="A8" s="3">
        <f t="shared" si="0"/>
      </c>
      <c r="B8" s="3">
        <v>2</v>
      </c>
      <c r="C8">
        <v>10</v>
      </c>
      <c r="D8" s="11">
        <v>0</v>
      </c>
      <c r="E8" s="11">
        <v>0</v>
      </c>
      <c r="F8" s="13"/>
      <c r="G8">
        <v>7</v>
      </c>
      <c r="H8" s="11">
        <v>0</v>
      </c>
      <c r="I8" s="11">
        <v>0</v>
      </c>
      <c r="J8" s="22"/>
      <c r="K8">
        <v>8</v>
      </c>
      <c r="L8" s="11">
        <v>0</v>
      </c>
      <c r="M8" s="11">
        <v>0</v>
      </c>
      <c r="N8" s="22"/>
      <c r="O8">
        <v>3</v>
      </c>
      <c r="P8" s="11">
        <v>0</v>
      </c>
      <c r="Q8" s="11">
        <v>0</v>
      </c>
      <c r="R8" s="17">
        <f t="shared" si="1"/>
      </c>
      <c r="S8" s="20"/>
      <c r="T8" s="20"/>
      <c r="U8" s="20"/>
      <c r="V8" s="20"/>
      <c r="W8" s="20"/>
      <c r="X8" s="20"/>
      <c r="Y8" s="20"/>
      <c r="Z8" s="20"/>
      <c r="AA8" s="20"/>
      <c r="AB8" s="20"/>
      <c r="AC8" s="20"/>
      <c r="AD8" s="20"/>
      <c r="AE8" s="20"/>
    </row>
    <row r="9" spans="1:31" ht="12.75">
      <c r="A9" s="3">
        <f t="shared" si="0"/>
      </c>
      <c r="B9" s="21">
        <v>3</v>
      </c>
      <c r="C9">
        <v>2</v>
      </c>
      <c r="D9" s="11">
        <v>0</v>
      </c>
      <c r="E9" s="11">
        <v>0</v>
      </c>
      <c r="F9" s="13"/>
      <c r="G9">
        <v>1</v>
      </c>
      <c r="H9" s="11">
        <v>0</v>
      </c>
      <c r="I9" s="11">
        <v>0</v>
      </c>
      <c r="J9" s="22"/>
      <c r="K9">
        <v>4</v>
      </c>
      <c r="L9" s="11">
        <v>0</v>
      </c>
      <c r="M9" s="11">
        <v>0</v>
      </c>
      <c r="N9" s="22"/>
      <c r="O9">
        <v>9</v>
      </c>
      <c r="P9" s="11">
        <v>0</v>
      </c>
      <c r="Q9" s="11">
        <v>0</v>
      </c>
      <c r="R9" s="17">
        <f t="shared" si="1"/>
      </c>
      <c r="S9" s="20"/>
      <c r="T9" s="20"/>
      <c r="U9" s="20"/>
      <c r="V9" s="20"/>
      <c r="W9" s="20"/>
      <c r="X9" s="20"/>
      <c r="Y9" s="20"/>
      <c r="Z9" s="20"/>
      <c r="AA9" s="20"/>
      <c r="AB9" s="20"/>
      <c r="AC9" s="20"/>
      <c r="AD9" s="20"/>
      <c r="AE9" s="20"/>
    </row>
    <row r="10" spans="1:31" ht="12.75">
      <c r="A10" s="3">
        <f t="shared" si="0"/>
      </c>
      <c r="B10" s="21">
        <v>4</v>
      </c>
      <c r="C10">
        <v>9</v>
      </c>
      <c r="D10" s="11">
        <v>0</v>
      </c>
      <c r="E10" s="11">
        <v>0</v>
      </c>
      <c r="F10" s="13"/>
      <c r="G10">
        <v>2</v>
      </c>
      <c r="H10" s="11">
        <v>0</v>
      </c>
      <c r="I10" s="11">
        <v>0</v>
      </c>
      <c r="J10" s="22"/>
      <c r="K10">
        <v>1</v>
      </c>
      <c r="L10" s="11">
        <v>0</v>
      </c>
      <c r="M10" s="11">
        <v>0</v>
      </c>
      <c r="N10" s="22"/>
      <c r="O10">
        <v>4</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v>6</v>
      </c>
      <c r="D11" s="11">
        <v>0</v>
      </c>
      <c r="E11" s="11">
        <v>0</v>
      </c>
      <c r="F11" s="13"/>
      <c r="G11">
        <v>5</v>
      </c>
      <c r="H11" s="11">
        <v>0</v>
      </c>
      <c r="I11" s="11">
        <v>0</v>
      </c>
      <c r="J11" s="22"/>
      <c r="K11">
        <v>7</v>
      </c>
      <c r="L11" s="11">
        <v>0</v>
      </c>
      <c r="M11" s="11">
        <v>0</v>
      </c>
      <c r="N11" s="22"/>
      <c r="O11">
        <v>8</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v>8</v>
      </c>
      <c r="D12" s="11">
        <v>0</v>
      </c>
      <c r="E12" s="11">
        <v>0</v>
      </c>
      <c r="F12" s="13"/>
      <c r="G12">
        <v>6</v>
      </c>
      <c r="H12" s="11">
        <v>0</v>
      </c>
      <c r="I12" s="11">
        <v>0</v>
      </c>
      <c r="J12" s="22"/>
      <c r="K12">
        <v>5</v>
      </c>
      <c r="L12" s="11">
        <v>0</v>
      </c>
      <c r="M12" s="11">
        <v>0</v>
      </c>
      <c r="N12" s="22"/>
      <c r="O12">
        <v>7</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v>3</v>
      </c>
      <c r="D13" s="11">
        <v>0</v>
      </c>
      <c r="E13" s="11">
        <v>0</v>
      </c>
      <c r="F13" s="13"/>
      <c r="G13">
        <v>10</v>
      </c>
      <c r="H13" s="11">
        <v>0</v>
      </c>
      <c r="I13" s="11">
        <v>0</v>
      </c>
      <c r="J13" s="22"/>
      <c r="K13">
        <v>2</v>
      </c>
      <c r="L13" s="11">
        <v>0</v>
      </c>
      <c r="M13" s="11">
        <v>0</v>
      </c>
      <c r="N13" s="22"/>
      <c r="O13">
        <v>1</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v>1</v>
      </c>
      <c r="D14" s="11">
        <v>0</v>
      </c>
      <c r="E14" s="11">
        <v>0</v>
      </c>
      <c r="F14" s="13"/>
      <c r="G14">
        <v>3</v>
      </c>
      <c r="H14" s="11">
        <v>0</v>
      </c>
      <c r="I14" s="11">
        <v>0</v>
      </c>
      <c r="J14" s="22"/>
      <c r="K14">
        <v>10</v>
      </c>
      <c r="L14" s="11">
        <v>0</v>
      </c>
      <c r="M14" s="11">
        <v>0</v>
      </c>
      <c r="N14" s="22"/>
      <c r="O14">
        <v>2</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v>4</v>
      </c>
      <c r="D15" s="11">
        <v>0</v>
      </c>
      <c r="E15" s="11">
        <v>0</v>
      </c>
      <c r="F15" s="13"/>
      <c r="G15">
        <v>9</v>
      </c>
      <c r="H15" s="11">
        <v>0</v>
      </c>
      <c r="I15" s="11">
        <v>0</v>
      </c>
      <c r="J15" s="22"/>
      <c r="K15">
        <v>6</v>
      </c>
      <c r="L15" s="11">
        <v>0</v>
      </c>
      <c r="M15" s="11">
        <v>0</v>
      </c>
      <c r="N15" s="22"/>
      <c r="O15">
        <v>5</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v>5</v>
      </c>
      <c r="D16" s="11">
        <v>0</v>
      </c>
      <c r="E16" s="11">
        <v>0</v>
      </c>
      <c r="F16" s="13"/>
      <c r="G16">
        <v>4</v>
      </c>
      <c r="H16" s="11">
        <v>0</v>
      </c>
      <c r="I16" s="11">
        <v>0</v>
      </c>
      <c r="J16" s="22"/>
      <c r="K16">
        <v>9</v>
      </c>
      <c r="L16" s="11">
        <v>0</v>
      </c>
      <c r="M16" s="11">
        <v>0</v>
      </c>
      <c r="N16" s="22"/>
      <c r="O16">
        <v>6</v>
      </c>
      <c r="P16" s="11">
        <v>0</v>
      </c>
      <c r="Q16" s="11">
        <v>0</v>
      </c>
      <c r="R16" s="17">
        <f t="shared" si="1"/>
      </c>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2011-12-10T21:31:24Z</dcterms:modified>
  <cp:category/>
  <cp:version/>
  <cp:contentType/>
  <cp:contentStatus/>
</cp:coreProperties>
</file>