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 F1 heats " sheetId="1" r:id="rId1"/>
    <sheet name=" F1 Results "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<sst xmlns="http://schemas.openxmlformats.org/spreadsheetml/2006/main" count="755" uniqueCount="127">
  <si>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</si>
  <si>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</si>
  <si>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</si>
  <si>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</si>
  <si>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</si>
  <si>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</si>
  <si>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</si>
  <si>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</si>
  <si>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</si>
  <si>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</si>
  <si>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</si>
  <si>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</si>
  <si>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</si>
  <si>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</si>
  <si>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</si>
  <si>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</si>
  <si>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</si>
  <si>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</si>
  <si>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</si>
  <si>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</si>
  <si>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</si>
  <si>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</si>
  <si>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</si>
  <si>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</si>
  <si>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</si>
  <si>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</si>
  <si>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</si>
  <si>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</si>
  <si>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</si>
  <si>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</si>
  <si>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</si>
  <si>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</si>
  <si>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</si>
  <si>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</si>
  <si>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</si>
  <si>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</si>
  <si>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</si>
  <si>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</si>
  <si>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</si>
  <si>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</si>
  <si>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</si>
  <si>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</si>
  <si>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</si>
  <si>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</si>
  <si>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</si>
  <si>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</si>
  <si>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</si>
  <si>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</si>
  <si>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</si>
  <si>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</si>
  <si>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</si>
  <si>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</si>
  <si>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</si>
  <si>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</si>
  <si>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</si>
  <si>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</si>
  <si>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</si>
  <si>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</si>
  <si>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</si>
  <si>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MARTIN</t>
  </si>
  <si>
    <t>DEANE</t>
  </si>
  <si>
    <t>ANDY P</t>
  </si>
  <si>
    <t>ANDY W</t>
  </si>
  <si>
    <t>CRAIG</t>
  </si>
  <si>
    <t>CLIVE</t>
  </si>
  <si>
    <t>DAVID</t>
  </si>
  <si>
    <t>JOHN C</t>
  </si>
  <si>
    <t>JOHN F</t>
  </si>
  <si>
    <t>ROBIN</t>
  </si>
  <si>
    <t>DAVE</t>
  </si>
  <si>
    <t>PAUL</t>
  </si>
  <si>
    <t>WILL</t>
  </si>
  <si>
    <t>TIM</t>
  </si>
  <si>
    <t>HANNAH</t>
  </si>
  <si>
    <t>ANDREW</t>
  </si>
  <si>
    <t>GEORGE</t>
  </si>
  <si>
    <t>ASHLEY</t>
  </si>
  <si>
    <t>RICK</t>
  </si>
  <si>
    <t>HARLEY</t>
  </si>
  <si>
    <t>DANIEL</t>
  </si>
  <si>
    <t>Spare</t>
  </si>
  <si>
    <t>JIM</t>
  </si>
  <si>
    <t>TONY</t>
  </si>
  <si>
    <t>JULIAN</t>
  </si>
  <si>
    <t>ROY</t>
  </si>
  <si>
    <t>DAVE R</t>
  </si>
  <si>
    <t>MARC</t>
  </si>
  <si>
    <t>JOHN P</t>
  </si>
  <si>
    <t>DAN</t>
  </si>
  <si>
    <t>RYAN</t>
  </si>
  <si>
    <t>GREIG</t>
  </si>
  <si>
    <t>DAVE H</t>
  </si>
  <si>
    <t>TONY M</t>
  </si>
  <si>
    <t>JOHN M</t>
  </si>
  <si>
    <t>Track = 127.8'</t>
  </si>
  <si>
    <t>Andy Player</t>
  </si>
  <si>
    <t>Marc Townsend</t>
  </si>
  <si>
    <t>Jim Kelly</t>
  </si>
  <si>
    <t>Clive Harland</t>
  </si>
  <si>
    <t>Roy Masters</t>
  </si>
  <si>
    <t>Julian Allard</t>
  </si>
  <si>
    <t>Craig Homewood</t>
  </si>
  <si>
    <t>John Ferrigno</t>
  </si>
  <si>
    <t>Deane walpole</t>
  </si>
  <si>
    <t>Andy Whorton</t>
  </si>
  <si>
    <t>Greig Nairn</t>
  </si>
  <si>
    <t>John Chell</t>
  </si>
  <si>
    <t>Paul Homewood</t>
  </si>
  <si>
    <t>Dave Hannington</t>
  </si>
  <si>
    <t>Dave Rouse</t>
  </si>
  <si>
    <t>Dan Ellis</t>
  </si>
  <si>
    <t>Tony Molloy</t>
  </si>
  <si>
    <t>Ryan Betts</t>
  </si>
  <si>
    <t>Martin Hill</t>
  </si>
  <si>
    <t>John Parr</t>
  </si>
  <si>
    <t>Tony Stacey</t>
  </si>
  <si>
    <t>John Molloy</t>
  </si>
  <si>
    <t>GRID</t>
  </si>
  <si>
    <t>Q</t>
  </si>
  <si>
    <t>A</t>
  </si>
  <si>
    <t>B</t>
  </si>
  <si>
    <t>C</t>
  </si>
  <si>
    <t>D</t>
  </si>
  <si>
    <t>E</t>
  </si>
  <si>
    <t>F</t>
  </si>
  <si>
    <t>G</t>
  </si>
  <si>
    <t>Chassis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</si>
</sst>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5">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7.5"/>
      <color indexed="8"/>
      <name val="Arial Unicode MS"/>
      <family val="2"/>
    </font>
    <font>
      <sz val="10"/>
      <name val="Arial Unicode MS"/>
      <family val="2"/>
    </font>
    <font>
      <sz val="12"/>
      <name val="Arial Unicode MS"/>
      <family val="2"/>
    </font>
    <font>
      <sz val="11"/>
      <color indexed="8"/>
      <name val="Arial Unicode MS"/>
      <family val="2"/>
    </font>
    <font>
      <sz val="11"/>
      <name val="Arial Unicode MS"/>
      <family val="2"/>
    </font>
    <font>
      <b/>
      <sz val="10"/>
      <color indexed="10"/>
      <name val="Arial Unicode MS"/>
      <family val="2"/>
    </font>
    <font>
      <b/>
      <sz val="10"/>
      <color indexed="61"/>
      <name val="Arial Unicode MS"/>
      <family val="2"/>
    </font>
    <font>
      <b/>
      <sz val="11"/>
      <color indexed="61"/>
      <name val="Arial Unicode MS"/>
      <family val="2"/>
    </font>
    <font>
      <sz val="3"/>
      <color indexed="9"/>
      <name val="Arial Unicode MS"/>
      <family val="2"/>
    </font>
    <font>
      <b/>
      <sz val="11"/>
      <color indexed="10"/>
      <name val="Arial Unicode MS"/>
      <family val="2"/>
    </font>
    <font>
      <sz val="11"/>
      <color indexed="17"/>
      <name val="Arial Unicode MS"/>
      <family val="2"/>
    </font>
    <font>
      <b/>
      <sz val="11"/>
      <color indexed="9"/>
      <name val="Arial Unicode MS"/>
      <family val="2"/>
    </font>
    <font>
      <b/>
      <sz val="10"/>
      <color indexed="17"/>
      <name val="Arial Unicode MS"/>
      <family val="2"/>
    </font>
  </fonts>
  <fills count="13">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7"/>
        <bgColor indexed="64"/>
      </patternFill>
    </fill>
    <fill>
      <patternFill patternType="solid">
        <fgColor indexed="12"/>
        <bgColor indexed="64"/>
      </patternFill>
    </fill>
    <fill>
      <patternFill patternType="solid">
        <fgColor indexed="17"/>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color indexed="17"/>
      </bottom>
    </border>
    <border>
      <left>
        <color indexed="63"/>
      </left>
      <right style="double">
        <color indexed="10"/>
      </right>
      <top style="thin">
        <color indexed="17"/>
      </top>
      <bottom style="thin">
        <color indexed="17"/>
      </bottom>
    </border>
    <border>
      <left>
        <color indexed="63"/>
      </left>
      <right style="double">
        <color indexed="10"/>
      </right>
      <top style="thin">
        <color indexed="17"/>
      </top>
      <bottom style="double">
        <color indexed="10"/>
      </bottom>
    </border>
    <border>
      <left style="double">
        <color indexed="10"/>
      </left>
      <right style="thin">
        <color indexed="53"/>
      </right>
      <top style="double">
        <color indexed="10"/>
      </top>
      <bottom style="thin">
        <color indexed="53"/>
      </bottom>
    </border>
    <border>
      <left style="thin">
        <color indexed="53"/>
      </left>
      <right style="thin">
        <color indexed="53"/>
      </right>
      <top style="double">
        <color indexed="10"/>
      </top>
      <bottom style="thin">
        <color indexed="53"/>
      </bottom>
    </border>
    <border>
      <left style="thin">
        <color indexed="53"/>
      </left>
      <right style="double">
        <color indexed="10"/>
      </right>
      <top style="double">
        <color indexed="10"/>
      </top>
      <bottom style="thin">
        <color indexed="53"/>
      </bottom>
    </border>
    <border>
      <left style="double">
        <color indexed="10"/>
      </left>
      <right style="thin">
        <color indexed="53"/>
      </right>
      <top style="thin">
        <color indexed="53"/>
      </top>
      <bottom style="thin">
        <color indexed="53"/>
      </bottom>
    </border>
    <border>
      <left style="thin">
        <color indexed="53"/>
      </left>
      <right style="thin">
        <color indexed="53"/>
      </right>
      <top style="thin">
        <color indexed="53"/>
      </top>
      <bottom style="thin">
        <color indexed="53"/>
      </bottom>
    </border>
    <border>
      <left style="thin">
        <color indexed="53"/>
      </left>
      <right style="double">
        <color indexed="10"/>
      </right>
      <top style="thin">
        <color indexed="53"/>
      </top>
      <bottom style="thin">
        <color indexed="53"/>
      </bottom>
    </border>
    <border>
      <left style="double">
        <color indexed="10"/>
      </left>
      <right style="thin">
        <color indexed="53"/>
      </right>
      <top style="thin">
        <color indexed="53"/>
      </top>
      <bottom style="double">
        <color indexed="10"/>
      </bottom>
    </border>
    <border>
      <left style="thin">
        <color indexed="53"/>
      </left>
      <right style="thin">
        <color indexed="53"/>
      </right>
      <top style="thin">
        <color indexed="53"/>
      </top>
      <bottom style="double">
        <color indexed="10"/>
      </bottom>
    </border>
    <border>
      <left style="thin">
        <color indexed="53"/>
      </left>
      <right style="double">
        <color indexed="10"/>
      </right>
      <top style="thin">
        <color indexed="53"/>
      </top>
      <bottom style="double">
        <color indexed="10"/>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27" fillId="5" borderId="19" xfId="0" applyFont="1" applyFill="1" applyBorder="1" applyAlignment="1" applyProtection="1">
      <alignment horizontal="center"/>
      <protection locked="0"/>
    </xf>
    <xf numFmtId="0" fontId="28" fillId="5" borderId="20" xfId="0" applyFont="1" applyFill="1" applyBorder="1" applyAlignment="1" applyProtection="1">
      <alignment horizontal="center" vertical="center" wrapText="1"/>
      <protection/>
    </xf>
    <xf numFmtId="2" fontId="36" fillId="6" borderId="20" xfId="0" applyNumberFormat="1" applyFont="1" applyFill="1" applyBorder="1" applyAlignment="1" applyProtection="1">
      <alignment horizontal="center"/>
      <protection/>
    </xf>
    <xf numFmtId="2" fontId="36" fillId="6" borderId="21" xfId="0" applyNumberFormat="1" applyFont="1" applyFill="1" applyBorder="1" applyAlignment="1" applyProtection="1">
      <alignment horizontal="center"/>
      <protection/>
    </xf>
    <xf numFmtId="0" fontId="22" fillId="5" borderId="22" xfId="0" applyFont="1" applyFill="1" applyBorder="1" applyAlignment="1" applyProtection="1">
      <alignment/>
      <protection/>
    </xf>
    <xf numFmtId="17" fontId="23" fillId="5" borderId="23" xfId="0" applyNumberFormat="1" applyFont="1" applyFill="1" applyBorder="1" applyAlignment="1" applyProtection="1">
      <alignment horizontal="center"/>
      <protection/>
    </xf>
    <xf numFmtId="0" fontId="23" fillId="5" borderId="23" xfId="0" applyFont="1" applyFill="1" applyBorder="1" applyAlignment="1" applyProtection="1">
      <alignment horizontal="center"/>
      <protection/>
    </xf>
    <xf numFmtId="0" fontId="24" fillId="7" borderId="23" xfId="0" applyFont="1" applyFill="1" applyBorder="1" applyAlignment="1" applyProtection="1">
      <alignment horizontal="center"/>
      <protection/>
    </xf>
    <xf numFmtId="0" fontId="24" fillId="8" borderId="23" xfId="0" applyFont="1" applyFill="1" applyBorder="1" applyAlignment="1" applyProtection="1">
      <alignment horizontal="center"/>
      <protection/>
    </xf>
    <xf numFmtId="0" fontId="24" fillId="4" borderId="23" xfId="0" applyFont="1" applyFill="1" applyBorder="1" applyAlignment="1" applyProtection="1">
      <alignment horizontal="center"/>
      <protection/>
    </xf>
    <xf numFmtId="0" fontId="25" fillId="5" borderId="23" xfId="0" applyFont="1" applyFill="1" applyBorder="1" applyAlignment="1" applyProtection="1">
      <alignment horizontal="center"/>
      <protection/>
    </xf>
    <xf numFmtId="0" fontId="25" fillId="0" borderId="23" xfId="0" applyFont="1" applyFill="1" applyBorder="1" applyAlignment="1" applyProtection="1">
      <alignment horizontal="center"/>
      <protection/>
    </xf>
    <xf numFmtId="0" fontId="26" fillId="5" borderId="23" xfId="0" applyFont="1" applyFill="1" applyBorder="1" applyAlignment="1" applyProtection="1">
      <alignment horizontal="center"/>
      <protection/>
    </xf>
    <xf numFmtId="0" fontId="40" fillId="5" borderId="24" xfId="0" applyFont="1" applyFill="1" applyBorder="1" applyAlignment="1" applyProtection="1">
      <alignment horizontal="center"/>
      <protection/>
    </xf>
    <xf numFmtId="0" fontId="28" fillId="5" borderId="25" xfId="0" applyFont="1" applyFill="1" applyBorder="1" applyAlignment="1" applyProtection="1">
      <alignment horizontal="left"/>
      <protection/>
    </xf>
    <xf numFmtId="0" fontId="23" fillId="5" borderId="26" xfId="0" applyFont="1" applyFill="1" applyBorder="1" applyAlignment="1" applyProtection="1">
      <alignment horizontal="center"/>
      <protection/>
    </xf>
    <xf numFmtId="0" fontId="28" fillId="5" borderId="26" xfId="0" applyFont="1" applyFill="1" applyBorder="1" applyAlignment="1" applyProtection="1">
      <alignment horizontal="center"/>
      <protection/>
    </xf>
    <xf numFmtId="0" fontId="29" fillId="7" borderId="26" xfId="0" applyFont="1" applyFill="1" applyBorder="1" applyAlignment="1" applyProtection="1">
      <alignment horizontal="center"/>
      <protection/>
    </xf>
    <xf numFmtId="0" fontId="30" fillId="8" borderId="26" xfId="0" applyFont="1" applyFill="1" applyBorder="1" applyAlignment="1" applyProtection="1">
      <alignment horizontal="center"/>
      <protection/>
    </xf>
    <xf numFmtId="0" fontId="28" fillId="5" borderId="26" xfId="0" applyFont="1" applyFill="1" applyBorder="1" applyAlignment="1" applyProtection="1">
      <alignment horizontal="center" wrapText="1"/>
      <protection/>
    </xf>
    <xf numFmtId="0" fontId="31" fillId="5" borderId="26" xfId="0" applyFont="1" applyFill="1" applyBorder="1" applyAlignment="1" applyProtection="1">
      <alignment horizontal="center" wrapText="1"/>
      <protection/>
    </xf>
    <xf numFmtId="0" fontId="32" fillId="5" borderId="26" xfId="0" applyFont="1" applyFill="1" applyBorder="1" applyAlignment="1" applyProtection="1">
      <alignment horizontal="center" wrapText="1"/>
      <protection/>
    </xf>
    <xf numFmtId="0" fontId="28" fillId="5" borderId="27" xfId="0" applyFont="1" applyFill="1" applyBorder="1" applyAlignment="1" applyProtection="1">
      <alignment horizontal="center" vertical="center" wrapText="1"/>
      <protection/>
    </xf>
    <xf numFmtId="0" fontId="33" fillId="5" borderId="25" xfId="0" applyFont="1" applyFill="1" applyBorder="1" applyAlignment="1" applyProtection="1">
      <alignment horizontal="center"/>
      <protection/>
    </xf>
    <xf numFmtId="0" fontId="33" fillId="0" borderId="26" xfId="0" applyFont="1" applyBorder="1" applyAlignment="1">
      <alignment/>
    </xf>
    <xf numFmtId="0" fontId="34" fillId="5" borderId="26" xfId="0" applyFont="1" applyFill="1" applyBorder="1" applyAlignment="1" applyProtection="1">
      <alignment horizontal="center"/>
      <protection locked="0"/>
    </xf>
    <xf numFmtId="2" fontId="33" fillId="0" borderId="26" xfId="0" applyNumberFormat="1" applyFont="1" applyBorder="1" applyAlignment="1" applyProtection="1">
      <alignment horizontal="center"/>
      <protection locked="0"/>
    </xf>
    <xf numFmtId="2" fontId="35" fillId="5" borderId="26" xfId="0" applyNumberFormat="1" applyFont="1" applyFill="1" applyBorder="1" applyAlignment="1" applyProtection="1">
      <alignment horizontal="center"/>
      <protection/>
    </xf>
    <xf numFmtId="0" fontId="35" fillId="5" borderId="26" xfId="0" applyNumberFormat="1" applyFont="1" applyFill="1" applyBorder="1" applyAlignment="1" applyProtection="1">
      <alignment horizontal="center"/>
      <protection/>
    </xf>
    <xf numFmtId="2" fontId="42" fillId="10" borderId="26" xfId="0" applyNumberFormat="1" applyFont="1" applyFill="1" applyBorder="1" applyAlignment="1" applyProtection="1">
      <alignment horizontal="center"/>
      <protection/>
    </xf>
    <xf numFmtId="2" fontId="36" fillId="6" borderId="27" xfId="0" applyNumberFormat="1" applyFont="1" applyFill="1" applyBorder="1" applyAlignment="1" applyProtection="1">
      <alignment horizontal="center"/>
      <protection/>
    </xf>
    <xf numFmtId="2" fontId="37" fillId="0" borderId="26" xfId="0" applyNumberFormat="1" applyFont="1" applyBorder="1" applyAlignment="1" applyProtection="1">
      <alignment horizontal="center"/>
      <protection locked="0"/>
    </xf>
    <xf numFmtId="0" fontId="41" fillId="5" borderId="26" xfId="0" applyNumberFormat="1" applyFont="1" applyFill="1" applyBorder="1" applyAlignment="1" applyProtection="1">
      <alignment horizontal="center"/>
      <protection/>
    </xf>
    <xf numFmtId="2" fontId="38" fillId="0" borderId="26" xfId="0" applyNumberFormat="1" applyFont="1" applyBorder="1" applyAlignment="1" applyProtection="1">
      <alignment horizontal="center"/>
      <protection locked="0"/>
    </xf>
    <xf numFmtId="2" fontId="39" fillId="5" borderId="26" xfId="0" applyNumberFormat="1" applyFont="1" applyFill="1" applyBorder="1" applyAlignment="1" applyProtection="1">
      <alignment horizontal="center"/>
      <protection/>
    </xf>
    <xf numFmtId="2" fontId="35" fillId="10" borderId="26" xfId="0" applyNumberFormat="1" applyFont="1" applyFill="1" applyBorder="1" applyAlignment="1" applyProtection="1">
      <alignment horizontal="center"/>
      <protection/>
    </xf>
    <xf numFmtId="0" fontId="33" fillId="5" borderId="28" xfId="0" applyFont="1" applyFill="1" applyBorder="1" applyAlignment="1" applyProtection="1">
      <alignment horizontal="center"/>
      <protection/>
    </xf>
    <xf numFmtId="0" fontId="33" fillId="0" borderId="29" xfId="0" applyFont="1" applyBorder="1" applyAlignment="1">
      <alignment/>
    </xf>
    <xf numFmtId="0" fontId="34" fillId="5" borderId="29" xfId="0" applyFont="1" applyFill="1" applyBorder="1" applyAlignment="1" applyProtection="1">
      <alignment horizontal="center"/>
      <protection locked="0"/>
    </xf>
    <xf numFmtId="2" fontId="33" fillId="0" borderId="29" xfId="0" applyNumberFormat="1" applyFont="1" applyBorder="1" applyAlignment="1" applyProtection="1">
      <alignment horizontal="center"/>
      <protection locked="0"/>
    </xf>
    <xf numFmtId="2" fontId="35" fillId="5" borderId="29" xfId="0" applyNumberFormat="1" applyFont="1" applyFill="1" applyBorder="1" applyAlignment="1" applyProtection="1">
      <alignment horizontal="center"/>
      <protection/>
    </xf>
    <xf numFmtId="0" fontId="35" fillId="5" borderId="29" xfId="0" applyNumberFormat="1" applyFont="1" applyFill="1" applyBorder="1" applyAlignment="1" applyProtection="1">
      <alignment horizontal="center"/>
      <protection/>
    </xf>
    <xf numFmtId="2" fontId="36" fillId="6" borderId="30" xfId="0" applyNumberFormat="1" applyFont="1" applyFill="1" applyBorder="1" applyAlignment="1" applyProtection="1">
      <alignment horizontal="center"/>
      <protection/>
    </xf>
    <xf numFmtId="2" fontId="35" fillId="7" borderId="26" xfId="0" applyNumberFormat="1" applyFont="1" applyFill="1" applyBorder="1" applyAlignment="1" applyProtection="1">
      <alignment horizontal="center"/>
      <protection/>
    </xf>
    <xf numFmtId="2" fontId="35" fillId="11" borderId="26" xfId="0" applyNumberFormat="1" applyFont="1" applyFill="1" applyBorder="1" applyAlignment="1" applyProtection="1">
      <alignment horizontal="center"/>
      <protection/>
    </xf>
    <xf numFmtId="2" fontId="35" fillId="8" borderId="26" xfId="0" applyNumberFormat="1" applyFont="1" applyFill="1" applyBorder="1" applyAlignment="1" applyProtection="1">
      <alignment horizontal="center"/>
      <protection/>
    </xf>
    <xf numFmtId="2" fontId="35" fillId="8" borderId="29" xfId="0" applyNumberFormat="1" applyFont="1" applyFill="1" applyBorder="1" applyAlignment="1" applyProtection="1">
      <alignment horizontal="center"/>
      <protection/>
    </xf>
    <xf numFmtId="0" fontId="43" fillId="4" borderId="26" xfId="0" applyFont="1" applyFill="1" applyBorder="1" applyAlignment="1" applyProtection="1">
      <alignment horizontal="center"/>
      <protection/>
    </xf>
    <xf numFmtId="0" fontId="44" fillId="12" borderId="23" xfId="0" applyFont="1" applyFill="1" applyBorder="1" applyAlignment="1" applyProtection="1">
      <alignment horizontal="center"/>
      <protection/>
    </xf>
    <xf numFmtId="0" fontId="43" fillId="12" borderId="26" xfId="0" applyFont="1" applyFill="1" applyBorder="1" applyAlignment="1" applyProtection="1">
      <alignment horizontal="center"/>
      <protection/>
    </xf>
    <xf numFmtId="2" fontId="41" fillId="5" borderId="26" xfId="0" applyNumberFormat="1" applyFont="1" applyFill="1" applyBorder="1" applyAlignment="1" applyProtection="1">
      <alignment horizontal="center"/>
      <protection/>
    </xf>
    <xf numFmtId="2" fontId="41" fillId="6" borderId="27" xfId="0" applyNumberFormat="1" applyFont="1" applyFill="1" applyBorder="1" applyAlignment="1" applyProtection="1">
      <alignment horizontal="center"/>
      <protection/>
    </xf>
    <xf numFmtId="0" fontId="14" fillId="9"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4</xdr:row>
      <xdr:rowOff>19050</xdr:rowOff>
    </xdr:from>
    <xdr:to>
      <xdr:col>3</xdr:col>
      <xdr:colOff>714375</xdr:colOff>
      <xdr:row>4</xdr:row>
      <xdr:rowOff>219075</xdr:rowOff>
    </xdr:to>
    <xdr:pic>
      <xdr:nvPicPr>
        <xdr:cNvPr id="1" name="Picture 1"/>
        <xdr:cNvPicPr preferRelativeResize="1">
          <a:picLocks noChangeAspect="1"/>
        </xdr:cNvPicPr>
      </xdr:nvPicPr>
      <xdr:blipFill>
        <a:blip r:embed="rId1"/>
        <a:stretch>
          <a:fillRect/>
        </a:stretch>
      </xdr:blipFill>
      <xdr:spPr>
        <a:xfrm>
          <a:off x="1485900" y="933450"/>
          <a:ext cx="695325" cy="200025"/>
        </a:xfrm>
        <a:prstGeom prst="rect">
          <a:avLst/>
        </a:prstGeom>
        <a:noFill/>
        <a:ln w="9525" cmpd="sng">
          <a:noFill/>
        </a:ln>
      </xdr:spPr>
    </xdr:pic>
    <xdr:clientData/>
  </xdr:twoCellAnchor>
  <xdr:twoCellAnchor editAs="oneCell">
    <xdr:from>
      <xdr:col>3</xdr:col>
      <xdr:colOff>47625</xdr:colOff>
      <xdr:row>5</xdr:row>
      <xdr:rowOff>38100</xdr:rowOff>
    </xdr:from>
    <xdr:to>
      <xdr:col>3</xdr:col>
      <xdr:colOff>590550</xdr:colOff>
      <xdr:row>5</xdr:row>
      <xdr:rowOff>200025</xdr:rowOff>
    </xdr:to>
    <xdr:pic>
      <xdr:nvPicPr>
        <xdr:cNvPr id="2" name="Picture 2"/>
        <xdr:cNvPicPr preferRelativeResize="1">
          <a:picLocks noChangeAspect="1"/>
        </xdr:cNvPicPr>
      </xdr:nvPicPr>
      <xdr:blipFill>
        <a:blip r:embed="rId2"/>
        <a:stretch>
          <a:fillRect/>
        </a:stretch>
      </xdr:blipFill>
      <xdr:spPr>
        <a:xfrm>
          <a:off x="1514475" y="1171575"/>
          <a:ext cx="542925" cy="161925"/>
        </a:xfrm>
        <a:prstGeom prst="rect">
          <a:avLst/>
        </a:prstGeom>
        <a:noFill/>
        <a:ln w="9525" cmpd="sng">
          <a:noFill/>
        </a:ln>
      </xdr:spPr>
    </xdr:pic>
    <xdr:clientData/>
  </xdr:twoCellAnchor>
  <xdr:twoCellAnchor editAs="oneCell">
    <xdr:from>
      <xdr:col>3</xdr:col>
      <xdr:colOff>19050</xdr:colOff>
      <xdr:row>3</xdr:row>
      <xdr:rowOff>19050</xdr:rowOff>
    </xdr:from>
    <xdr:to>
      <xdr:col>3</xdr:col>
      <xdr:colOff>714375</xdr:colOff>
      <xdr:row>3</xdr:row>
      <xdr:rowOff>219075</xdr:rowOff>
    </xdr:to>
    <xdr:pic>
      <xdr:nvPicPr>
        <xdr:cNvPr id="3" name="Picture 3"/>
        <xdr:cNvPicPr preferRelativeResize="1">
          <a:picLocks noChangeAspect="1"/>
        </xdr:cNvPicPr>
      </xdr:nvPicPr>
      <xdr:blipFill>
        <a:blip r:embed="rId1"/>
        <a:stretch>
          <a:fillRect/>
        </a:stretch>
      </xdr:blipFill>
      <xdr:spPr>
        <a:xfrm>
          <a:off x="1485900" y="714375"/>
          <a:ext cx="695325" cy="200025"/>
        </a:xfrm>
        <a:prstGeom prst="rect">
          <a:avLst/>
        </a:prstGeom>
        <a:noFill/>
        <a:ln w="9525" cmpd="sng">
          <a:noFill/>
        </a:ln>
      </xdr:spPr>
    </xdr:pic>
    <xdr:clientData/>
  </xdr:twoCellAnchor>
  <xdr:twoCellAnchor editAs="oneCell">
    <xdr:from>
      <xdr:col>3</xdr:col>
      <xdr:colOff>19050</xdr:colOff>
      <xdr:row>6</xdr:row>
      <xdr:rowOff>19050</xdr:rowOff>
    </xdr:from>
    <xdr:to>
      <xdr:col>3</xdr:col>
      <xdr:colOff>714375</xdr:colOff>
      <xdr:row>6</xdr:row>
      <xdr:rowOff>209550</xdr:rowOff>
    </xdr:to>
    <xdr:pic>
      <xdr:nvPicPr>
        <xdr:cNvPr id="4" name="Picture 4"/>
        <xdr:cNvPicPr preferRelativeResize="1">
          <a:picLocks noChangeAspect="1"/>
        </xdr:cNvPicPr>
      </xdr:nvPicPr>
      <xdr:blipFill>
        <a:blip r:embed="rId1"/>
        <a:stretch>
          <a:fillRect/>
        </a:stretch>
      </xdr:blipFill>
      <xdr:spPr>
        <a:xfrm>
          <a:off x="1485900" y="1371600"/>
          <a:ext cx="695325" cy="190500"/>
        </a:xfrm>
        <a:prstGeom prst="rect">
          <a:avLst/>
        </a:prstGeom>
        <a:noFill/>
        <a:ln w="9525" cmpd="sng">
          <a:noFill/>
        </a:ln>
      </xdr:spPr>
    </xdr:pic>
    <xdr:clientData/>
  </xdr:twoCellAnchor>
  <xdr:twoCellAnchor editAs="oneCell">
    <xdr:from>
      <xdr:col>3</xdr:col>
      <xdr:colOff>19050</xdr:colOff>
      <xdr:row>8</xdr:row>
      <xdr:rowOff>19050</xdr:rowOff>
    </xdr:from>
    <xdr:to>
      <xdr:col>3</xdr:col>
      <xdr:colOff>714375</xdr:colOff>
      <xdr:row>8</xdr:row>
      <xdr:rowOff>209550</xdr:rowOff>
    </xdr:to>
    <xdr:pic>
      <xdr:nvPicPr>
        <xdr:cNvPr id="5" name="Picture 5"/>
        <xdr:cNvPicPr preferRelativeResize="1">
          <a:picLocks noChangeAspect="1"/>
        </xdr:cNvPicPr>
      </xdr:nvPicPr>
      <xdr:blipFill>
        <a:blip r:embed="rId1"/>
        <a:stretch>
          <a:fillRect/>
        </a:stretch>
      </xdr:blipFill>
      <xdr:spPr>
        <a:xfrm>
          <a:off x="1485900" y="1809750"/>
          <a:ext cx="695325" cy="190500"/>
        </a:xfrm>
        <a:prstGeom prst="rect">
          <a:avLst/>
        </a:prstGeom>
        <a:noFill/>
        <a:ln w="9525" cmpd="sng">
          <a:noFill/>
        </a:ln>
      </xdr:spPr>
    </xdr:pic>
    <xdr:clientData/>
  </xdr:twoCellAnchor>
  <xdr:twoCellAnchor editAs="oneCell">
    <xdr:from>
      <xdr:col>3</xdr:col>
      <xdr:colOff>47625</xdr:colOff>
      <xdr:row>9</xdr:row>
      <xdr:rowOff>38100</xdr:rowOff>
    </xdr:from>
    <xdr:to>
      <xdr:col>3</xdr:col>
      <xdr:colOff>590550</xdr:colOff>
      <xdr:row>9</xdr:row>
      <xdr:rowOff>209550</xdr:rowOff>
    </xdr:to>
    <xdr:pic>
      <xdr:nvPicPr>
        <xdr:cNvPr id="6" name="Picture 6"/>
        <xdr:cNvPicPr preferRelativeResize="1">
          <a:picLocks noChangeAspect="1"/>
        </xdr:cNvPicPr>
      </xdr:nvPicPr>
      <xdr:blipFill>
        <a:blip r:embed="rId2"/>
        <a:stretch>
          <a:fillRect/>
        </a:stretch>
      </xdr:blipFill>
      <xdr:spPr>
        <a:xfrm>
          <a:off x="1514475" y="2047875"/>
          <a:ext cx="542925" cy="171450"/>
        </a:xfrm>
        <a:prstGeom prst="rect">
          <a:avLst/>
        </a:prstGeom>
        <a:noFill/>
        <a:ln w="9525" cmpd="sng">
          <a:noFill/>
        </a:ln>
      </xdr:spPr>
    </xdr:pic>
    <xdr:clientData/>
  </xdr:twoCellAnchor>
  <xdr:twoCellAnchor editAs="oneCell">
    <xdr:from>
      <xdr:col>3</xdr:col>
      <xdr:colOff>47625</xdr:colOff>
      <xdr:row>12</xdr:row>
      <xdr:rowOff>38100</xdr:rowOff>
    </xdr:from>
    <xdr:to>
      <xdr:col>3</xdr:col>
      <xdr:colOff>590550</xdr:colOff>
      <xdr:row>12</xdr:row>
      <xdr:rowOff>209550</xdr:rowOff>
    </xdr:to>
    <xdr:pic>
      <xdr:nvPicPr>
        <xdr:cNvPr id="7" name="Picture 7"/>
        <xdr:cNvPicPr preferRelativeResize="1">
          <a:picLocks noChangeAspect="1"/>
        </xdr:cNvPicPr>
      </xdr:nvPicPr>
      <xdr:blipFill>
        <a:blip r:embed="rId2"/>
        <a:stretch>
          <a:fillRect/>
        </a:stretch>
      </xdr:blipFill>
      <xdr:spPr>
        <a:xfrm>
          <a:off x="1514475" y="2705100"/>
          <a:ext cx="542925" cy="171450"/>
        </a:xfrm>
        <a:prstGeom prst="rect">
          <a:avLst/>
        </a:prstGeom>
        <a:noFill/>
        <a:ln w="9525" cmpd="sng">
          <a:noFill/>
        </a:ln>
      </xdr:spPr>
    </xdr:pic>
    <xdr:clientData/>
  </xdr:twoCellAnchor>
  <xdr:twoCellAnchor editAs="oneCell">
    <xdr:from>
      <xdr:col>3</xdr:col>
      <xdr:colOff>47625</xdr:colOff>
      <xdr:row>11</xdr:row>
      <xdr:rowOff>38100</xdr:rowOff>
    </xdr:from>
    <xdr:to>
      <xdr:col>3</xdr:col>
      <xdr:colOff>590550</xdr:colOff>
      <xdr:row>11</xdr:row>
      <xdr:rowOff>209550</xdr:rowOff>
    </xdr:to>
    <xdr:pic>
      <xdr:nvPicPr>
        <xdr:cNvPr id="8" name="Picture 8"/>
        <xdr:cNvPicPr preferRelativeResize="1">
          <a:picLocks noChangeAspect="1"/>
        </xdr:cNvPicPr>
      </xdr:nvPicPr>
      <xdr:blipFill>
        <a:blip r:embed="rId2"/>
        <a:stretch>
          <a:fillRect/>
        </a:stretch>
      </xdr:blipFill>
      <xdr:spPr>
        <a:xfrm>
          <a:off x="1514475" y="2486025"/>
          <a:ext cx="542925" cy="171450"/>
        </a:xfrm>
        <a:prstGeom prst="rect">
          <a:avLst/>
        </a:prstGeom>
        <a:noFill/>
        <a:ln w="9525" cmpd="sng">
          <a:noFill/>
        </a:ln>
      </xdr:spPr>
    </xdr:pic>
    <xdr:clientData/>
  </xdr:twoCellAnchor>
  <xdr:twoCellAnchor editAs="oneCell">
    <xdr:from>
      <xdr:col>3</xdr:col>
      <xdr:colOff>19050</xdr:colOff>
      <xdr:row>10</xdr:row>
      <xdr:rowOff>19050</xdr:rowOff>
    </xdr:from>
    <xdr:to>
      <xdr:col>3</xdr:col>
      <xdr:colOff>714375</xdr:colOff>
      <xdr:row>10</xdr:row>
      <xdr:rowOff>219075</xdr:rowOff>
    </xdr:to>
    <xdr:pic>
      <xdr:nvPicPr>
        <xdr:cNvPr id="9" name="Picture 9"/>
        <xdr:cNvPicPr preferRelativeResize="1">
          <a:picLocks noChangeAspect="1"/>
        </xdr:cNvPicPr>
      </xdr:nvPicPr>
      <xdr:blipFill>
        <a:blip r:embed="rId1"/>
        <a:stretch>
          <a:fillRect/>
        </a:stretch>
      </xdr:blipFill>
      <xdr:spPr>
        <a:xfrm>
          <a:off x="1485900" y="2247900"/>
          <a:ext cx="695325" cy="200025"/>
        </a:xfrm>
        <a:prstGeom prst="rect">
          <a:avLst/>
        </a:prstGeom>
        <a:noFill/>
        <a:ln w="9525" cmpd="sng">
          <a:noFill/>
        </a:ln>
      </xdr:spPr>
    </xdr:pic>
    <xdr:clientData/>
  </xdr:twoCellAnchor>
  <xdr:twoCellAnchor editAs="oneCell">
    <xdr:from>
      <xdr:col>3</xdr:col>
      <xdr:colOff>19050</xdr:colOff>
      <xdr:row>15</xdr:row>
      <xdr:rowOff>19050</xdr:rowOff>
    </xdr:from>
    <xdr:to>
      <xdr:col>3</xdr:col>
      <xdr:colOff>714375</xdr:colOff>
      <xdr:row>15</xdr:row>
      <xdr:rowOff>219075</xdr:rowOff>
    </xdr:to>
    <xdr:pic>
      <xdr:nvPicPr>
        <xdr:cNvPr id="10" name="Picture 10"/>
        <xdr:cNvPicPr preferRelativeResize="1">
          <a:picLocks noChangeAspect="1"/>
        </xdr:cNvPicPr>
      </xdr:nvPicPr>
      <xdr:blipFill>
        <a:blip r:embed="rId1"/>
        <a:stretch>
          <a:fillRect/>
        </a:stretch>
      </xdr:blipFill>
      <xdr:spPr>
        <a:xfrm>
          <a:off x="1485900" y="3343275"/>
          <a:ext cx="695325" cy="200025"/>
        </a:xfrm>
        <a:prstGeom prst="rect">
          <a:avLst/>
        </a:prstGeom>
        <a:noFill/>
        <a:ln w="9525" cmpd="sng">
          <a:noFill/>
        </a:ln>
      </xdr:spPr>
    </xdr:pic>
    <xdr:clientData/>
  </xdr:twoCellAnchor>
  <xdr:twoCellAnchor editAs="oneCell">
    <xdr:from>
      <xdr:col>3</xdr:col>
      <xdr:colOff>47625</xdr:colOff>
      <xdr:row>13</xdr:row>
      <xdr:rowOff>38100</xdr:rowOff>
    </xdr:from>
    <xdr:to>
      <xdr:col>3</xdr:col>
      <xdr:colOff>590550</xdr:colOff>
      <xdr:row>13</xdr:row>
      <xdr:rowOff>200025</xdr:rowOff>
    </xdr:to>
    <xdr:pic>
      <xdr:nvPicPr>
        <xdr:cNvPr id="11" name="Picture 11"/>
        <xdr:cNvPicPr preferRelativeResize="1">
          <a:picLocks noChangeAspect="1"/>
        </xdr:cNvPicPr>
      </xdr:nvPicPr>
      <xdr:blipFill>
        <a:blip r:embed="rId2"/>
        <a:stretch>
          <a:fillRect/>
        </a:stretch>
      </xdr:blipFill>
      <xdr:spPr>
        <a:xfrm>
          <a:off x="1514475" y="2924175"/>
          <a:ext cx="542925" cy="161925"/>
        </a:xfrm>
        <a:prstGeom prst="rect">
          <a:avLst/>
        </a:prstGeom>
        <a:noFill/>
        <a:ln w="9525" cmpd="sng">
          <a:noFill/>
        </a:ln>
      </xdr:spPr>
    </xdr:pic>
    <xdr:clientData/>
  </xdr:twoCellAnchor>
  <xdr:twoCellAnchor editAs="oneCell">
    <xdr:from>
      <xdr:col>3</xdr:col>
      <xdr:colOff>47625</xdr:colOff>
      <xdr:row>14</xdr:row>
      <xdr:rowOff>38100</xdr:rowOff>
    </xdr:from>
    <xdr:to>
      <xdr:col>3</xdr:col>
      <xdr:colOff>590550</xdr:colOff>
      <xdr:row>14</xdr:row>
      <xdr:rowOff>200025</xdr:rowOff>
    </xdr:to>
    <xdr:pic>
      <xdr:nvPicPr>
        <xdr:cNvPr id="12" name="Picture 12"/>
        <xdr:cNvPicPr preferRelativeResize="1">
          <a:picLocks noChangeAspect="1"/>
        </xdr:cNvPicPr>
      </xdr:nvPicPr>
      <xdr:blipFill>
        <a:blip r:embed="rId2"/>
        <a:stretch>
          <a:fillRect/>
        </a:stretch>
      </xdr:blipFill>
      <xdr:spPr>
        <a:xfrm>
          <a:off x="1514475" y="3143250"/>
          <a:ext cx="542925" cy="161925"/>
        </a:xfrm>
        <a:prstGeom prst="rect">
          <a:avLst/>
        </a:prstGeom>
        <a:noFill/>
        <a:ln w="9525" cmpd="sng">
          <a:noFill/>
        </a:ln>
      </xdr:spPr>
    </xdr:pic>
    <xdr:clientData/>
  </xdr:twoCellAnchor>
  <xdr:twoCellAnchor editAs="oneCell">
    <xdr:from>
      <xdr:col>3</xdr:col>
      <xdr:colOff>47625</xdr:colOff>
      <xdr:row>16</xdr:row>
      <xdr:rowOff>38100</xdr:rowOff>
    </xdr:from>
    <xdr:to>
      <xdr:col>3</xdr:col>
      <xdr:colOff>590550</xdr:colOff>
      <xdr:row>16</xdr:row>
      <xdr:rowOff>209550</xdr:rowOff>
    </xdr:to>
    <xdr:pic>
      <xdr:nvPicPr>
        <xdr:cNvPr id="13" name="Picture 13"/>
        <xdr:cNvPicPr preferRelativeResize="1">
          <a:picLocks noChangeAspect="1"/>
        </xdr:cNvPicPr>
      </xdr:nvPicPr>
      <xdr:blipFill>
        <a:blip r:embed="rId2"/>
        <a:stretch>
          <a:fillRect/>
        </a:stretch>
      </xdr:blipFill>
      <xdr:spPr>
        <a:xfrm>
          <a:off x="1514475" y="3581400"/>
          <a:ext cx="542925" cy="171450"/>
        </a:xfrm>
        <a:prstGeom prst="rect">
          <a:avLst/>
        </a:prstGeom>
        <a:noFill/>
        <a:ln w="9525" cmpd="sng">
          <a:noFill/>
        </a:ln>
      </xdr:spPr>
    </xdr:pic>
    <xdr:clientData/>
  </xdr:twoCellAnchor>
  <xdr:twoCellAnchor editAs="oneCell">
    <xdr:from>
      <xdr:col>3</xdr:col>
      <xdr:colOff>19050</xdr:colOff>
      <xdr:row>17</xdr:row>
      <xdr:rowOff>19050</xdr:rowOff>
    </xdr:from>
    <xdr:to>
      <xdr:col>3</xdr:col>
      <xdr:colOff>714375</xdr:colOff>
      <xdr:row>17</xdr:row>
      <xdr:rowOff>219075</xdr:rowOff>
    </xdr:to>
    <xdr:pic>
      <xdr:nvPicPr>
        <xdr:cNvPr id="14" name="Picture 14"/>
        <xdr:cNvPicPr preferRelativeResize="1">
          <a:picLocks noChangeAspect="1"/>
        </xdr:cNvPicPr>
      </xdr:nvPicPr>
      <xdr:blipFill>
        <a:blip r:embed="rId1"/>
        <a:stretch>
          <a:fillRect/>
        </a:stretch>
      </xdr:blipFill>
      <xdr:spPr>
        <a:xfrm>
          <a:off x="1485900" y="3781425"/>
          <a:ext cx="695325" cy="200025"/>
        </a:xfrm>
        <a:prstGeom prst="rect">
          <a:avLst/>
        </a:prstGeom>
        <a:noFill/>
        <a:ln w="9525" cmpd="sng">
          <a:noFill/>
        </a:ln>
      </xdr:spPr>
    </xdr:pic>
    <xdr:clientData/>
  </xdr:twoCellAnchor>
  <xdr:twoCellAnchor editAs="oneCell">
    <xdr:from>
      <xdr:col>3</xdr:col>
      <xdr:colOff>47625</xdr:colOff>
      <xdr:row>18</xdr:row>
      <xdr:rowOff>38100</xdr:rowOff>
    </xdr:from>
    <xdr:to>
      <xdr:col>3</xdr:col>
      <xdr:colOff>590550</xdr:colOff>
      <xdr:row>18</xdr:row>
      <xdr:rowOff>209550</xdr:rowOff>
    </xdr:to>
    <xdr:pic>
      <xdr:nvPicPr>
        <xdr:cNvPr id="15" name="Picture 15"/>
        <xdr:cNvPicPr preferRelativeResize="1">
          <a:picLocks noChangeAspect="1"/>
        </xdr:cNvPicPr>
      </xdr:nvPicPr>
      <xdr:blipFill>
        <a:blip r:embed="rId2"/>
        <a:stretch>
          <a:fillRect/>
        </a:stretch>
      </xdr:blipFill>
      <xdr:spPr>
        <a:xfrm>
          <a:off x="1514475" y="4019550"/>
          <a:ext cx="542925" cy="171450"/>
        </a:xfrm>
        <a:prstGeom prst="rect">
          <a:avLst/>
        </a:prstGeom>
        <a:noFill/>
        <a:ln w="9525" cmpd="sng">
          <a:noFill/>
        </a:ln>
      </xdr:spPr>
    </xdr:pic>
    <xdr:clientData/>
  </xdr:twoCellAnchor>
  <xdr:twoCellAnchor editAs="oneCell">
    <xdr:from>
      <xdr:col>3</xdr:col>
      <xdr:colOff>47625</xdr:colOff>
      <xdr:row>19</xdr:row>
      <xdr:rowOff>38100</xdr:rowOff>
    </xdr:from>
    <xdr:to>
      <xdr:col>3</xdr:col>
      <xdr:colOff>590550</xdr:colOff>
      <xdr:row>19</xdr:row>
      <xdr:rowOff>209550</xdr:rowOff>
    </xdr:to>
    <xdr:pic>
      <xdr:nvPicPr>
        <xdr:cNvPr id="16" name="Picture 16"/>
        <xdr:cNvPicPr preferRelativeResize="1">
          <a:picLocks noChangeAspect="1"/>
        </xdr:cNvPicPr>
      </xdr:nvPicPr>
      <xdr:blipFill>
        <a:blip r:embed="rId2"/>
        <a:stretch>
          <a:fillRect/>
        </a:stretch>
      </xdr:blipFill>
      <xdr:spPr>
        <a:xfrm>
          <a:off x="1514475" y="4238625"/>
          <a:ext cx="542925" cy="171450"/>
        </a:xfrm>
        <a:prstGeom prst="rect">
          <a:avLst/>
        </a:prstGeom>
        <a:noFill/>
        <a:ln w="9525" cmpd="sng">
          <a:noFill/>
        </a:ln>
      </xdr:spPr>
    </xdr:pic>
    <xdr:clientData/>
  </xdr:twoCellAnchor>
  <xdr:twoCellAnchor editAs="oneCell">
    <xdr:from>
      <xdr:col>3</xdr:col>
      <xdr:colOff>47625</xdr:colOff>
      <xdr:row>20</xdr:row>
      <xdr:rowOff>38100</xdr:rowOff>
    </xdr:from>
    <xdr:to>
      <xdr:col>3</xdr:col>
      <xdr:colOff>590550</xdr:colOff>
      <xdr:row>20</xdr:row>
      <xdr:rowOff>209550</xdr:rowOff>
    </xdr:to>
    <xdr:pic>
      <xdr:nvPicPr>
        <xdr:cNvPr id="17" name="Picture 17"/>
        <xdr:cNvPicPr preferRelativeResize="1">
          <a:picLocks noChangeAspect="1"/>
        </xdr:cNvPicPr>
      </xdr:nvPicPr>
      <xdr:blipFill>
        <a:blip r:embed="rId2"/>
        <a:stretch>
          <a:fillRect/>
        </a:stretch>
      </xdr:blipFill>
      <xdr:spPr>
        <a:xfrm>
          <a:off x="1514475" y="4457700"/>
          <a:ext cx="542925" cy="171450"/>
        </a:xfrm>
        <a:prstGeom prst="rect">
          <a:avLst/>
        </a:prstGeom>
        <a:noFill/>
        <a:ln w="9525" cmpd="sng">
          <a:noFill/>
        </a:ln>
      </xdr:spPr>
    </xdr:pic>
    <xdr:clientData/>
  </xdr:twoCellAnchor>
  <xdr:twoCellAnchor editAs="oneCell">
    <xdr:from>
      <xdr:col>3</xdr:col>
      <xdr:colOff>47625</xdr:colOff>
      <xdr:row>21</xdr:row>
      <xdr:rowOff>38100</xdr:rowOff>
    </xdr:from>
    <xdr:to>
      <xdr:col>3</xdr:col>
      <xdr:colOff>590550</xdr:colOff>
      <xdr:row>21</xdr:row>
      <xdr:rowOff>209550</xdr:rowOff>
    </xdr:to>
    <xdr:pic>
      <xdr:nvPicPr>
        <xdr:cNvPr id="18" name="Picture 18"/>
        <xdr:cNvPicPr preferRelativeResize="1">
          <a:picLocks noChangeAspect="1"/>
        </xdr:cNvPicPr>
      </xdr:nvPicPr>
      <xdr:blipFill>
        <a:blip r:embed="rId2"/>
        <a:stretch>
          <a:fillRect/>
        </a:stretch>
      </xdr:blipFill>
      <xdr:spPr>
        <a:xfrm>
          <a:off x="1514475" y="4676775"/>
          <a:ext cx="542925" cy="171450"/>
        </a:xfrm>
        <a:prstGeom prst="rect">
          <a:avLst/>
        </a:prstGeom>
        <a:noFill/>
        <a:ln w="9525" cmpd="sng">
          <a:noFill/>
        </a:ln>
      </xdr:spPr>
    </xdr:pic>
    <xdr:clientData/>
  </xdr:twoCellAnchor>
  <xdr:twoCellAnchor editAs="oneCell">
    <xdr:from>
      <xdr:col>3</xdr:col>
      <xdr:colOff>47625</xdr:colOff>
      <xdr:row>23</xdr:row>
      <xdr:rowOff>38100</xdr:rowOff>
    </xdr:from>
    <xdr:to>
      <xdr:col>3</xdr:col>
      <xdr:colOff>590550</xdr:colOff>
      <xdr:row>23</xdr:row>
      <xdr:rowOff>209550</xdr:rowOff>
    </xdr:to>
    <xdr:pic>
      <xdr:nvPicPr>
        <xdr:cNvPr id="19" name="Picture 19"/>
        <xdr:cNvPicPr preferRelativeResize="1">
          <a:picLocks noChangeAspect="1"/>
        </xdr:cNvPicPr>
      </xdr:nvPicPr>
      <xdr:blipFill>
        <a:blip r:embed="rId2"/>
        <a:stretch>
          <a:fillRect/>
        </a:stretch>
      </xdr:blipFill>
      <xdr:spPr>
        <a:xfrm>
          <a:off x="1514475" y="5114925"/>
          <a:ext cx="542925" cy="171450"/>
        </a:xfrm>
        <a:prstGeom prst="rect">
          <a:avLst/>
        </a:prstGeom>
        <a:noFill/>
        <a:ln w="9525" cmpd="sng">
          <a:noFill/>
        </a:ln>
      </xdr:spPr>
    </xdr:pic>
    <xdr:clientData/>
  </xdr:twoCellAnchor>
  <xdr:twoCellAnchor editAs="oneCell">
    <xdr:from>
      <xdr:col>3</xdr:col>
      <xdr:colOff>47625</xdr:colOff>
      <xdr:row>22</xdr:row>
      <xdr:rowOff>38100</xdr:rowOff>
    </xdr:from>
    <xdr:to>
      <xdr:col>3</xdr:col>
      <xdr:colOff>590550</xdr:colOff>
      <xdr:row>22</xdr:row>
      <xdr:rowOff>209550</xdr:rowOff>
    </xdr:to>
    <xdr:pic>
      <xdr:nvPicPr>
        <xdr:cNvPr id="20" name="Picture 20"/>
        <xdr:cNvPicPr preferRelativeResize="1">
          <a:picLocks noChangeAspect="1"/>
        </xdr:cNvPicPr>
      </xdr:nvPicPr>
      <xdr:blipFill>
        <a:blip r:embed="rId2"/>
        <a:stretch>
          <a:fillRect/>
        </a:stretch>
      </xdr:blipFill>
      <xdr:spPr>
        <a:xfrm>
          <a:off x="1514475" y="4895850"/>
          <a:ext cx="542925" cy="171450"/>
        </a:xfrm>
        <a:prstGeom prst="rect">
          <a:avLst/>
        </a:prstGeom>
        <a:noFill/>
        <a:ln w="9525" cmpd="sng">
          <a:noFill/>
        </a:ln>
      </xdr:spPr>
    </xdr:pic>
    <xdr:clientData/>
  </xdr:twoCellAnchor>
  <xdr:twoCellAnchor editAs="oneCell">
    <xdr:from>
      <xdr:col>3</xdr:col>
      <xdr:colOff>47625</xdr:colOff>
      <xdr:row>24</xdr:row>
      <xdr:rowOff>38100</xdr:rowOff>
    </xdr:from>
    <xdr:to>
      <xdr:col>3</xdr:col>
      <xdr:colOff>590550</xdr:colOff>
      <xdr:row>24</xdr:row>
      <xdr:rowOff>200025</xdr:rowOff>
    </xdr:to>
    <xdr:pic>
      <xdr:nvPicPr>
        <xdr:cNvPr id="21" name="Picture 21"/>
        <xdr:cNvPicPr preferRelativeResize="1">
          <a:picLocks noChangeAspect="1"/>
        </xdr:cNvPicPr>
      </xdr:nvPicPr>
      <xdr:blipFill>
        <a:blip r:embed="rId2"/>
        <a:stretch>
          <a:fillRect/>
        </a:stretch>
      </xdr:blipFill>
      <xdr:spPr>
        <a:xfrm>
          <a:off x="1514475" y="5334000"/>
          <a:ext cx="542925" cy="161925"/>
        </a:xfrm>
        <a:prstGeom prst="rect">
          <a:avLst/>
        </a:prstGeom>
        <a:noFill/>
        <a:ln w="9525" cmpd="sng">
          <a:noFill/>
        </a:ln>
      </xdr:spPr>
    </xdr:pic>
    <xdr:clientData/>
  </xdr:twoCellAnchor>
  <xdr:twoCellAnchor editAs="oneCell">
    <xdr:from>
      <xdr:col>3</xdr:col>
      <xdr:colOff>19050</xdr:colOff>
      <xdr:row>7</xdr:row>
      <xdr:rowOff>19050</xdr:rowOff>
    </xdr:from>
    <xdr:to>
      <xdr:col>3</xdr:col>
      <xdr:colOff>714375</xdr:colOff>
      <xdr:row>7</xdr:row>
      <xdr:rowOff>219075</xdr:rowOff>
    </xdr:to>
    <xdr:pic>
      <xdr:nvPicPr>
        <xdr:cNvPr id="22" name="Picture 22"/>
        <xdr:cNvPicPr preferRelativeResize="1">
          <a:picLocks noChangeAspect="1"/>
        </xdr:cNvPicPr>
      </xdr:nvPicPr>
      <xdr:blipFill>
        <a:blip r:embed="rId1"/>
        <a:stretch>
          <a:fillRect/>
        </a:stretch>
      </xdr:blipFill>
      <xdr:spPr>
        <a:xfrm>
          <a:off x="1485900" y="1590675"/>
          <a:ext cx="6953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3">
    <tabColor indexed="12"/>
  </sheetPr>
  <dimension ref="A1:AL151"/>
  <sheetViews>
    <sheetView workbookViewId="0" topLeftCell="A1">
      <pane ySplit="7" topLeftCell="BM8" activePane="bottomLeft" state="frozen"/>
      <selection pane="topLeft" activeCell="A1" sqref="A1"/>
      <selection pane="bottomLeft" activeCell="D31" sqref="D31"/>
    </sheetView>
  </sheetViews>
  <sheetFormatPr defaultColWidth="9.140625" defaultRowHeight="12.75"/>
  <cols>
    <col min="1" max="1" width="8.421875" style="29" hidden="1" customWidth="1"/>
    <col min="2" max="2" width="2.140625" style="29" customWidth="1"/>
    <col min="3" max="3" width="5.421875" style="29" customWidth="1"/>
    <col min="4" max="4" width="9.140625" style="30" customWidth="1"/>
    <col min="5" max="6" width="7.7109375" style="32" customWidth="1"/>
    <col min="7" max="7" width="1.28515625" style="32" customWidth="1"/>
    <col min="8" max="8" width="9.140625" style="30" customWidth="1"/>
    <col min="9" max="10" width="7.7109375" style="32" customWidth="1"/>
    <col min="11" max="11" width="1.28515625" style="30" customWidth="1"/>
    <col min="12" max="12" width="9.140625" style="30" customWidth="1"/>
    <col min="13" max="14" width="7.7109375" style="32" customWidth="1"/>
    <col min="15" max="15" width="1.28515625" style="30" customWidth="1"/>
    <col min="16" max="16" width="9.140625" style="30" customWidth="1"/>
    <col min="17" max="18" width="7.7109375" style="32" customWidth="1"/>
    <col min="19" max="19" width="18.7109375" style="30" hidden="1" customWidth="1"/>
    <col min="20" max="20" width="15.28125" style="14" customWidth="1"/>
    <col min="21" max="16384" width="9.140625" style="14" customWidth="1"/>
  </cols>
  <sheetData>
    <row r="1" spans="1:9" ht="12.75" hidden="1">
      <c r="A1" s="29" t="s">
        <v>24</v>
      </c>
      <c r="E1" s="138" t="s">
        <v>28</v>
      </c>
      <c r="F1" s="138"/>
      <c r="G1" s="31"/>
      <c r="H1" s="138" t="s">
        <v>29</v>
      </c>
      <c r="I1" s="138"/>
    </row>
    <row r="2" spans="5:19" ht="12.75" hidden="1">
      <c r="E2" s="31" t="s">
        <v>30</v>
      </c>
      <c r="F2" s="31" t="s">
        <v>31</v>
      </c>
      <c r="G2" s="31"/>
      <c r="H2" s="31" t="s">
        <v>30</v>
      </c>
      <c r="I2" s="31" t="s">
        <v>31</v>
      </c>
      <c r="S2"/>
    </row>
    <row r="3" spans="5:9" ht="12.75" hidden="1">
      <c r="E3" s="11">
        <v>2</v>
      </c>
      <c r="F3" s="11">
        <v>50</v>
      </c>
      <c r="H3" s="11">
        <v>1</v>
      </c>
      <c r="I3" s="11">
        <v>25</v>
      </c>
    </row>
    <row r="4" spans="3:18" ht="18" customHeight="1" hidden="1">
      <c r="C4" s="33">
        <v>22</v>
      </c>
      <c r="D4" s="33" t="s">
        <v>39</v>
      </c>
      <c r="E4" s="41"/>
      <c r="F4" s="42"/>
      <c r="G4" s="43"/>
      <c r="H4" s="41"/>
      <c r="I4" s="43"/>
      <c r="J4" s="41"/>
      <c r="K4" s="44"/>
      <c r="L4" s="41"/>
      <c r="M4" s="43"/>
      <c r="N4" s="41"/>
      <c r="O4" s="44"/>
      <c r="P4" s="41"/>
      <c r="Q4" s="43"/>
      <c r="R4" s="41"/>
    </row>
    <row r="5" spans="3:18" ht="9.75" customHeight="1">
      <c r="C5" s="33"/>
      <c r="D5" s="33"/>
      <c r="E5" s="41"/>
      <c r="F5" s="42"/>
      <c r="G5" s="43"/>
      <c r="H5" s="41"/>
      <c r="I5" s="43"/>
      <c r="J5" s="41"/>
      <c r="K5" s="44"/>
      <c r="L5" s="41"/>
      <c r="M5" s="43"/>
      <c r="N5" s="41"/>
      <c r="O5" s="44"/>
      <c r="P5" s="41"/>
      <c r="Q5" s="43"/>
      <c r="R5" s="41"/>
    </row>
    <row r="6" spans="1:19" ht="12.75">
      <c r="A6" s="29" t="s">
        <v>27</v>
      </c>
      <c r="C6" s="29" t="s">
        <v>20</v>
      </c>
      <c r="D6" s="139"/>
      <c r="E6" s="140"/>
      <c r="F6" s="141"/>
      <c r="H6" s="142"/>
      <c r="I6" s="140"/>
      <c r="J6" s="141"/>
      <c r="L6" s="135"/>
      <c r="M6" s="136"/>
      <c r="N6" s="137"/>
      <c r="P6" s="132"/>
      <c r="Q6" s="133"/>
      <c r="R6" s="134"/>
      <c r="S6" s="29" t="s">
        <v>54</v>
      </c>
    </row>
    <row r="7" spans="4:18" ht="12.75">
      <c r="D7" s="30" t="s">
        <v>26</v>
      </c>
      <c r="E7" s="32" t="s">
        <v>3</v>
      </c>
      <c r="F7" s="32" t="s">
        <v>16</v>
      </c>
      <c r="H7" s="30" t="s">
        <v>26</v>
      </c>
      <c r="I7" s="32" t="s">
        <v>3</v>
      </c>
      <c r="J7" s="32" t="s">
        <v>16</v>
      </c>
      <c r="K7" s="32"/>
      <c r="L7" s="30" t="s">
        <v>26</v>
      </c>
      <c r="M7" s="32" t="s">
        <v>3</v>
      </c>
      <c r="N7" s="32" t="s">
        <v>16</v>
      </c>
      <c r="O7" s="32"/>
      <c r="P7" s="30" t="s">
        <v>26</v>
      </c>
      <c r="Q7" s="32" t="s">
        <v>3</v>
      </c>
      <c r="R7" s="32" t="s">
        <v>16</v>
      </c>
    </row>
    <row r="8" spans="1:32" ht="12.75">
      <c r="A8" s="3" t="str">
        <f>IF(MIN(E8,F8,I8,J8,M8:N8,Q8,R8)&gt;=0.01,"OK","")</f>
        <v>OK</v>
      </c>
      <c r="B8" s="3"/>
      <c r="C8" s="21">
        <v>1</v>
      </c>
      <c r="D8" t="s">
        <v>59</v>
      </c>
      <c r="E8" s="11">
        <v>6.3</v>
      </c>
      <c r="F8" s="11">
        <v>10.64</v>
      </c>
      <c r="G8" s="13"/>
      <c r="H8" t="s">
        <v>88</v>
      </c>
      <c r="I8" s="11">
        <v>14.15</v>
      </c>
      <c r="J8" s="11">
        <v>10.68</v>
      </c>
      <c r="K8" s="22"/>
      <c r="L8" t="s">
        <v>89</v>
      </c>
      <c r="M8" s="11">
        <v>12.3</v>
      </c>
      <c r="N8" s="11">
        <v>7.74</v>
      </c>
      <c r="O8" s="22"/>
      <c r="P8" t="s">
        <v>64</v>
      </c>
      <c r="Q8" s="11">
        <v>17.05</v>
      </c>
      <c r="R8" s="11">
        <v>9.21</v>
      </c>
      <c r="S8" s="17">
        <f>IF(((SUM(E8:R8))*100)&lt;&gt;INT((SUM(E8:R8)*100)),"Too many dec places","")</f>
      </c>
      <c r="T8" s="20"/>
      <c r="U8" s="20"/>
      <c r="V8" s="20"/>
      <c r="W8" s="20"/>
      <c r="X8" s="20"/>
      <c r="Y8" s="20"/>
      <c r="Z8" s="20"/>
      <c r="AA8" s="20"/>
      <c r="AB8" s="20"/>
      <c r="AC8" s="20"/>
      <c r="AD8" s="20"/>
      <c r="AE8" s="20"/>
      <c r="AF8" s="20"/>
    </row>
    <row r="9" spans="1:32" ht="12.75">
      <c r="A9" s="3" t="str">
        <f aca="true" t="shared" si="0" ref="A9:A19">IF(MIN(E9,F9,I9,J9,M9:N9,Q9,R9)&gt;=0.01,"OK","")</f>
        <v>OK</v>
      </c>
      <c r="B9" s="3"/>
      <c r="C9" s="21">
        <v>2</v>
      </c>
      <c r="D9" t="s">
        <v>64</v>
      </c>
      <c r="E9" s="11">
        <v>18.25</v>
      </c>
      <c r="F9" s="11">
        <v>8.72</v>
      </c>
      <c r="G9" s="13"/>
      <c r="H9" t="s">
        <v>59</v>
      </c>
      <c r="I9" s="11">
        <v>15.15</v>
      </c>
      <c r="J9" s="11">
        <v>8.86</v>
      </c>
      <c r="K9" s="22"/>
      <c r="L9" t="s">
        <v>88</v>
      </c>
      <c r="M9" s="11">
        <v>13.4</v>
      </c>
      <c r="N9" s="11">
        <v>10.32</v>
      </c>
      <c r="O9" s="22"/>
      <c r="P9" t="s">
        <v>89</v>
      </c>
      <c r="Q9" s="11">
        <v>13.25</v>
      </c>
      <c r="R9" s="11">
        <v>10.3</v>
      </c>
      <c r="S9" s="17">
        <f aca="true" t="shared" si="1" ref="S9:S19">IF(((SUM(E9:R9))*100)&lt;&gt;INT((SUM(E9:R9)*100)),"Too many dec places","")</f>
      </c>
      <c r="T9" s="20"/>
      <c r="U9" s="20"/>
      <c r="V9" s="20"/>
      <c r="W9" s="20"/>
      <c r="X9" s="20"/>
      <c r="Y9" s="20"/>
      <c r="Z9" s="20"/>
      <c r="AA9" s="20"/>
      <c r="AB9" s="20"/>
      <c r="AC9" s="20"/>
      <c r="AD9" s="20"/>
      <c r="AE9" s="20"/>
      <c r="AF9" s="20"/>
    </row>
    <row r="10" spans="1:32" ht="12.75">
      <c r="A10" s="3" t="str">
        <f t="shared" si="0"/>
        <v>OK</v>
      </c>
      <c r="B10" s="3"/>
      <c r="C10" s="21">
        <v>3</v>
      </c>
      <c r="D10" t="s">
        <v>70</v>
      </c>
      <c r="E10" s="11">
        <v>13.8</v>
      </c>
      <c r="F10" s="11">
        <v>10.27</v>
      </c>
      <c r="G10" s="13"/>
      <c r="H10" t="s">
        <v>61</v>
      </c>
      <c r="I10" s="11">
        <v>17.15</v>
      </c>
      <c r="J10" s="11">
        <v>9.52</v>
      </c>
      <c r="K10" s="22"/>
      <c r="L10" t="s">
        <v>67</v>
      </c>
      <c r="M10" s="11">
        <v>14.45</v>
      </c>
      <c r="N10" s="11">
        <v>10.8</v>
      </c>
      <c r="O10" s="22"/>
      <c r="P10" t="s">
        <v>84</v>
      </c>
      <c r="Q10" s="11">
        <v>17.6</v>
      </c>
      <c r="R10" s="11">
        <v>9.98</v>
      </c>
      <c r="S10" s="17">
        <f t="shared" si="1"/>
      </c>
      <c r="T10" s="20"/>
      <c r="U10" s="20"/>
      <c r="V10" s="20"/>
      <c r="W10" s="20"/>
      <c r="X10" s="20"/>
      <c r="Y10" s="20"/>
      <c r="Z10" s="20"/>
      <c r="AA10" s="20"/>
      <c r="AB10" s="20"/>
      <c r="AC10" s="20"/>
      <c r="AD10" s="20"/>
      <c r="AE10" s="20"/>
      <c r="AF10" s="20"/>
    </row>
    <row r="11" spans="1:32" ht="12.75">
      <c r="A11" s="3" t="str">
        <f t="shared" si="0"/>
        <v>OK</v>
      </c>
      <c r="B11" s="3"/>
      <c r="C11" s="21">
        <v>4</v>
      </c>
      <c r="D11" t="s">
        <v>84</v>
      </c>
      <c r="E11" s="11">
        <v>16.3</v>
      </c>
      <c r="F11" s="11">
        <v>9.86</v>
      </c>
      <c r="G11" s="13"/>
      <c r="H11" t="s">
        <v>70</v>
      </c>
      <c r="I11" s="11">
        <v>12.55</v>
      </c>
      <c r="J11" s="11">
        <v>11.06</v>
      </c>
      <c r="K11" s="22"/>
      <c r="L11" t="s">
        <v>61</v>
      </c>
      <c r="M11" s="11">
        <v>17.45</v>
      </c>
      <c r="N11" s="11">
        <v>9.69</v>
      </c>
      <c r="O11" s="22"/>
      <c r="P11" t="s">
        <v>67</v>
      </c>
      <c r="Q11" s="11">
        <v>16.95</v>
      </c>
      <c r="R11" s="11">
        <v>9.85</v>
      </c>
      <c r="S11" s="17">
        <f t="shared" si="1"/>
      </c>
      <c r="T11" s="20"/>
      <c r="U11" s="20"/>
      <c r="V11" s="20"/>
      <c r="W11" s="20"/>
      <c r="X11" s="20"/>
      <c r="Y11" s="20"/>
      <c r="Z11" s="20"/>
      <c r="AA11" s="20"/>
      <c r="AB11" s="20"/>
      <c r="AC11" s="20"/>
      <c r="AD11" s="20"/>
      <c r="AE11" s="20"/>
      <c r="AF11" s="20"/>
    </row>
    <row r="12" spans="1:38" ht="12.75">
      <c r="A12" s="3" t="str">
        <f t="shared" si="0"/>
        <v>OK</v>
      </c>
      <c r="B12" s="3"/>
      <c r="C12" s="21">
        <v>5</v>
      </c>
      <c r="D12" t="s">
        <v>83</v>
      </c>
      <c r="E12" s="11">
        <v>17.2</v>
      </c>
      <c r="F12" s="11">
        <v>9.9</v>
      </c>
      <c r="G12" s="13"/>
      <c r="H12" t="s">
        <v>91</v>
      </c>
      <c r="I12" s="11">
        <v>15</v>
      </c>
      <c r="J12" s="11">
        <v>9.04</v>
      </c>
      <c r="K12" s="22"/>
      <c r="L12" t="s">
        <v>86</v>
      </c>
      <c r="M12" s="11">
        <v>16.4</v>
      </c>
      <c r="N12" s="11">
        <v>10.21</v>
      </c>
      <c r="O12" s="22"/>
      <c r="P12" t="s">
        <v>82</v>
      </c>
      <c r="Q12" s="11">
        <v>12.5</v>
      </c>
      <c r="R12" s="11">
        <v>11.05</v>
      </c>
      <c r="S12" s="17">
        <f t="shared" si="1"/>
      </c>
      <c r="T12" s="20"/>
      <c r="U12" s="20"/>
      <c r="V12" s="20"/>
      <c r="W12" s="20"/>
      <c r="X12" s="20"/>
      <c r="Y12" s="20"/>
      <c r="Z12" s="20"/>
      <c r="AA12" s="20"/>
      <c r="AB12" s="20"/>
      <c r="AC12" s="20"/>
      <c r="AD12" s="20"/>
      <c r="AE12" s="20"/>
      <c r="AF12" s="20"/>
      <c r="AG12" s="34"/>
      <c r="AH12" s="34"/>
      <c r="AI12" s="34"/>
      <c r="AJ12" s="34"/>
      <c r="AK12" s="34"/>
      <c r="AL12" s="34"/>
    </row>
    <row r="13" spans="1:32" ht="12.75">
      <c r="A13" s="3" t="str">
        <f t="shared" si="0"/>
        <v>OK</v>
      </c>
      <c r="B13" s="3"/>
      <c r="C13" s="21">
        <v>6</v>
      </c>
      <c r="D13" t="s">
        <v>82</v>
      </c>
      <c r="E13" s="11">
        <v>13.85</v>
      </c>
      <c r="F13" s="11">
        <v>10.49</v>
      </c>
      <c r="G13" s="13"/>
      <c r="H13" t="s">
        <v>83</v>
      </c>
      <c r="I13" s="11">
        <v>16.2</v>
      </c>
      <c r="J13" s="11">
        <v>9.65</v>
      </c>
      <c r="K13" s="22"/>
      <c r="L13" t="s">
        <v>91</v>
      </c>
      <c r="M13" s="11">
        <v>13.55</v>
      </c>
      <c r="N13" s="11">
        <v>10.9</v>
      </c>
      <c r="O13" s="22"/>
      <c r="P13" t="s">
        <v>86</v>
      </c>
      <c r="Q13" s="11">
        <v>17.4</v>
      </c>
      <c r="R13" s="11">
        <v>9.43</v>
      </c>
      <c r="S13" s="17">
        <f t="shared" si="1"/>
      </c>
      <c r="T13" s="20"/>
      <c r="U13" s="20"/>
      <c r="V13" s="20"/>
      <c r="W13" s="20"/>
      <c r="X13" s="20"/>
      <c r="Y13" s="20"/>
      <c r="Z13" s="20"/>
      <c r="AA13" s="20"/>
      <c r="AB13" s="20"/>
      <c r="AC13" s="20"/>
      <c r="AD13" s="20"/>
      <c r="AE13" s="20"/>
      <c r="AF13" s="20"/>
    </row>
    <row r="14" spans="1:32" ht="12.75">
      <c r="A14" s="3" t="str">
        <f t="shared" si="0"/>
        <v>OK</v>
      </c>
      <c r="B14" s="3"/>
      <c r="C14" s="21">
        <v>7</v>
      </c>
      <c r="D14" t="s">
        <v>93</v>
      </c>
      <c r="E14" s="11">
        <v>14.15</v>
      </c>
      <c r="F14" s="11">
        <v>11.68</v>
      </c>
      <c r="G14" s="13"/>
      <c r="H14" t="s">
        <v>60</v>
      </c>
      <c r="I14" s="11">
        <v>15.8</v>
      </c>
      <c r="J14" s="11">
        <v>10.79</v>
      </c>
      <c r="K14" s="22"/>
      <c r="L14" t="s">
        <v>59</v>
      </c>
      <c r="M14" s="11">
        <v>9.2</v>
      </c>
      <c r="N14" s="11">
        <v>10.18</v>
      </c>
      <c r="O14" s="22"/>
      <c r="P14" t="s">
        <v>88</v>
      </c>
      <c r="Q14" s="11">
        <v>16.2</v>
      </c>
      <c r="R14" s="11">
        <v>10.27</v>
      </c>
      <c r="S14" s="17">
        <f t="shared" si="1"/>
      </c>
      <c r="T14" s="20"/>
      <c r="U14" s="20"/>
      <c r="V14" s="20"/>
      <c r="W14" s="20"/>
      <c r="X14" s="20"/>
      <c r="Y14" s="20"/>
      <c r="Z14" s="20"/>
      <c r="AA14" s="20"/>
      <c r="AB14" s="20"/>
      <c r="AC14" s="20"/>
      <c r="AD14" s="20"/>
      <c r="AE14" s="20"/>
      <c r="AF14" s="20"/>
    </row>
    <row r="15" spans="1:32" ht="12.75">
      <c r="A15" s="3" t="str">
        <f t="shared" si="0"/>
        <v>OK</v>
      </c>
      <c r="B15" s="3"/>
      <c r="C15" s="21">
        <v>8</v>
      </c>
      <c r="D15" t="s">
        <v>88</v>
      </c>
      <c r="E15" s="11">
        <v>13.6</v>
      </c>
      <c r="F15" s="11">
        <v>10.63</v>
      </c>
      <c r="G15" s="13"/>
      <c r="H15" t="s">
        <v>93</v>
      </c>
      <c r="I15" s="11">
        <v>12.95</v>
      </c>
      <c r="J15" s="11">
        <v>11.03</v>
      </c>
      <c r="K15" s="22"/>
      <c r="L15" t="s">
        <v>60</v>
      </c>
      <c r="M15" s="11">
        <v>14.75</v>
      </c>
      <c r="N15" s="11">
        <v>10.75</v>
      </c>
      <c r="O15" s="22"/>
      <c r="P15" t="s">
        <v>59</v>
      </c>
      <c r="Q15" s="11">
        <v>18.35</v>
      </c>
      <c r="R15" s="11">
        <v>8.5</v>
      </c>
      <c r="S15" s="17">
        <f t="shared" si="1"/>
      </c>
      <c r="T15" s="20"/>
      <c r="U15" s="20"/>
      <c r="V15" s="20"/>
      <c r="W15" s="20"/>
      <c r="X15" s="20"/>
      <c r="Y15" s="20"/>
      <c r="Z15" s="20"/>
      <c r="AA15" s="20"/>
      <c r="AB15" s="20"/>
      <c r="AC15" s="20"/>
      <c r="AD15" s="20"/>
      <c r="AE15" s="20"/>
      <c r="AF15" s="20"/>
    </row>
    <row r="16" spans="1:32" ht="12.75">
      <c r="A16" s="3" t="str">
        <f t="shared" si="0"/>
        <v>OK</v>
      </c>
      <c r="B16" s="3"/>
      <c r="C16" s="21">
        <v>9</v>
      </c>
      <c r="D16" t="s">
        <v>63</v>
      </c>
      <c r="E16" s="11">
        <v>15.25</v>
      </c>
      <c r="F16" s="11">
        <v>10.31</v>
      </c>
      <c r="G16" s="13"/>
      <c r="H16" t="s">
        <v>87</v>
      </c>
      <c r="I16" s="11">
        <v>12.35</v>
      </c>
      <c r="J16" s="11">
        <v>11.29</v>
      </c>
      <c r="K16" s="22"/>
      <c r="L16" t="s">
        <v>66</v>
      </c>
      <c r="M16" s="11">
        <v>14.35</v>
      </c>
      <c r="N16" s="11">
        <v>10.66</v>
      </c>
      <c r="O16" s="22"/>
      <c r="P16" t="s">
        <v>81</v>
      </c>
      <c r="Q16" s="11">
        <v>16.85</v>
      </c>
      <c r="R16" s="11">
        <v>10.08</v>
      </c>
      <c r="S16" s="17">
        <f t="shared" si="1"/>
      </c>
      <c r="T16" s="20"/>
      <c r="U16" s="20"/>
      <c r="V16" s="20"/>
      <c r="W16" s="20"/>
      <c r="X16" s="20"/>
      <c r="Y16" s="20"/>
      <c r="Z16" s="20"/>
      <c r="AA16" s="20"/>
      <c r="AB16" s="20"/>
      <c r="AC16" s="20"/>
      <c r="AD16" s="20"/>
      <c r="AE16" s="20"/>
      <c r="AF16" s="20"/>
    </row>
    <row r="17" spans="1:32" ht="12.75">
      <c r="A17" s="3" t="str">
        <f t="shared" si="0"/>
        <v>OK</v>
      </c>
      <c r="B17" s="3"/>
      <c r="C17" s="21">
        <v>10</v>
      </c>
      <c r="D17" t="s">
        <v>81</v>
      </c>
      <c r="E17" s="11">
        <v>17.05</v>
      </c>
      <c r="F17" s="11">
        <v>9.85</v>
      </c>
      <c r="G17" s="13"/>
      <c r="H17" t="s">
        <v>63</v>
      </c>
      <c r="I17" s="11">
        <v>16.55</v>
      </c>
      <c r="J17" s="11">
        <v>10.12</v>
      </c>
      <c r="K17" s="22"/>
      <c r="L17" t="s">
        <v>87</v>
      </c>
      <c r="M17" s="11">
        <v>12.7</v>
      </c>
      <c r="N17" s="11">
        <v>12.18</v>
      </c>
      <c r="O17" s="22"/>
      <c r="P17" t="s">
        <v>66</v>
      </c>
      <c r="Q17" s="11">
        <v>16.3</v>
      </c>
      <c r="R17" s="11">
        <v>10.23</v>
      </c>
      <c r="S17" s="17">
        <f t="shared" si="1"/>
      </c>
      <c r="T17" s="20"/>
      <c r="U17" s="20"/>
      <c r="V17" s="20"/>
      <c r="W17" s="20"/>
      <c r="X17" s="20"/>
      <c r="Y17" s="20"/>
      <c r="Z17" s="20"/>
      <c r="AA17" s="20"/>
      <c r="AB17" s="20"/>
      <c r="AC17" s="20"/>
      <c r="AD17" s="20"/>
      <c r="AE17" s="20"/>
      <c r="AF17" s="20"/>
    </row>
    <row r="18" spans="1:32" ht="12.75">
      <c r="A18" s="3" t="str">
        <f t="shared" si="0"/>
        <v>OK</v>
      </c>
      <c r="B18" s="3"/>
      <c r="C18" s="21">
        <v>11</v>
      </c>
      <c r="D18" t="s">
        <v>92</v>
      </c>
      <c r="E18" s="11">
        <v>13.95</v>
      </c>
      <c r="F18" s="11">
        <v>10.17</v>
      </c>
      <c r="G18" s="13"/>
      <c r="H18" t="s">
        <v>85</v>
      </c>
      <c r="I18" s="11">
        <v>13.85</v>
      </c>
      <c r="J18" s="11">
        <v>10.25</v>
      </c>
      <c r="K18" s="22"/>
      <c r="L18" t="s">
        <v>62</v>
      </c>
      <c r="M18" s="11">
        <v>15.75</v>
      </c>
      <c r="N18" s="11">
        <v>10.15</v>
      </c>
      <c r="O18" s="22"/>
      <c r="P18" t="s">
        <v>90</v>
      </c>
      <c r="Q18" s="11">
        <v>16.45</v>
      </c>
      <c r="R18" s="11">
        <v>10.3</v>
      </c>
      <c r="S18" s="17">
        <f t="shared" si="1"/>
      </c>
      <c r="T18" s="20"/>
      <c r="U18" s="20"/>
      <c r="V18" s="20"/>
      <c r="W18" s="20"/>
      <c r="X18" s="20"/>
      <c r="Y18" s="20"/>
      <c r="Z18" s="20"/>
      <c r="AA18" s="20"/>
      <c r="AB18" s="20"/>
      <c r="AC18" s="20"/>
      <c r="AD18" s="20"/>
      <c r="AE18" s="20"/>
      <c r="AF18" s="20"/>
    </row>
    <row r="19" spans="1:32" ht="12.75">
      <c r="A19" s="3" t="str">
        <f t="shared" si="0"/>
        <v>OK</v>
      </c>
      <c r="B19" s="3"/>
      <c r="C19" s="21">
        <v>12</v>
      </c>
      <c r="D19" t="s">
        <v>90</v>
      </c>
      <c r="E19" s="11">
        <v>14.3</v>
      </c>
      <c r="F19" s="11">
        <v>10.92</v>
      </c>
      <c r="G19" s="13"/>
      <c r="H19" t="s">
        <v>92</v>
      </c>
      <c r="I19" s="11">
        <v>13.45</v>
      </c>
      <c r="J19" s="11">
        <v>10.5</v>
      </c>
      <c r="K19" s="22"/>
      <c r="L19" t="s">
        <v>85</v>
      </c>
      <c r="M19" s="11">
        <v>14.15</v>
      </c>
      <c r="N19" s="11">
        <v>10.6</v>
      </c>
      <c r="O19" s="22"/>
      <c r="P19" t="s">
        <v>62</v>
      </c>
      <c r="Q19" s="11">
        <v>14.85</v>
      </c>
      <c r="R19" s="11">
        <v>9.52</v>
      </c>
      <c r="S19" s="17">
        <f t="shared" si="1"/>
      </c>
      <c r="T19" s="20"/>
      <c r="U19" s="20"/>
      <c r="V19" s="20"/>
      <c r="W19" s="20"/>
      <c r="X19" s="20"/>
      <c r="Y19" s="20"/>
      <c r="Z19" s="20"/>
      <c r="AA19" s="20"/>
      <c r="AB19" s="20"/>
      <c r="AC19" s="20"/>
      <c r="AD19" s="20"/>
      <c r="AE19" s="20"/>
      <c r="AF19" s="20"/>
    </row>
    <row r="20" spans="1:32" ht="12.75">
      <c r="A20" s="3" t="str">
        <f>IF(MIN(E20,F20,I20,J20,M20:N20,Q20,R20)&gt;=0.01,"OK","")</f>
        <v>OK</v>
      </c>
      <c r="B20" s="3"/>
      <c r="C20" s="21">
        <v>13</v>
      </c>
      <c r="D20" t="s">
        <v>89</v>
      </c>
      <c r="E20" s="11">
        <v>15.75</v>
      </c>
      <c r="F20" s="11">
        <v>9.8</v>
      </c>
      <c r="G20" s="13"/>
      <c r="H20" t="s">
        <v>64</v>
      </c>
      <c r="I20" s="11">
        <v>15.25</v>
      </c>
      <c r="J20" s="11">
        <v>10.09</v>
      </c>
      <c r="K20" s="22"/>
      <c r="L20" t="s">
        <v>93</v>
      </c>
      <c r="M20" s="11">
        <v>13.15</v>
      </c>
      <c r="N20" s="11">
        <v>11.91</v>
      </c>
      <c r="O20" s="22"/>
      <c r="P20" t="s">
        <v>60</v>
      </c>
      <c r="Q20" s="11">
        <v>14.35</v>
      </c>
      <c r="R20" s="11">
        <v>11.36</v>
      </c>
      <c r="S20" s="17">
        <f>IF(((SUM(E20:R20))*100)&lt;&gt;INT((SUM(E20:R20)*100)),"Too many dec places","")</f>
      </c>
      <c r="T20" s="20"/>
      <c r="U20" s="20"/>
      <c r="V20" s="20"/>
      <c r="W20" s="20"/>
      <c r="X20" s="20"/>
      <c r="Y20" s="20"/>
      <c r="Z20" s="20"/>
      <c r="AA20" s="20"/>
      <c r="AB20" s="20"/>
      <c r="AC20" s="20"/>
      <c r="AD20" s="20"/>
      <c r="AE20" s="20"/>
      <c r="AF20" s="20"/>
    </row>
    <row r="21" spans="1:32" ht="12.75">
      <c r="A21" s="3" t="str">
        <f aca="true" t="shared" si="2" ref="A21:A29">IF(MIN(E21,F21,I21,J21,M21:N21,Q21,R21)&gt;=0.01,"OK","")</f>
        <v>OK</v>
      </c>
      <c r="B21" s="3"/>
      <c r="C21" s="21">
        <v>14</v>
      </c>
      <c r="D21" t="s">
        <v>60</v>
      </c>
      <c r="E21" s="11">
        <v>16.85</v>
      </c>
      <c r="F21" s="11">
        <v>10.16</v>
      </c>
      <c r="G21" s="13"/>
      <c r="H21" t="s">
        <v>89</v>
      </c>
      <c r="I21" s="11">
        <v>14</v>
      </c>
      <c r="J21" s="11">
        <v>10.44</v>
      </c>
      <c r="K21" s="22"/>
      <c r="L21" t="s">
        <v>64</v>
      </c>
      <c r="M21" s="11">
        <v>15.7</v>
      </c>
      <c r="N21" s="11">
        <v>9.95</v>
      </c>
      <c r="O21" s="22"/>
      <c r="P21" t="s">
        <v>93</v>
      </c>
      <c r="Q21" s="11">
        <v>12.9</v>
      </c>
      <c r="R21" s="11">
        <v>12.86</v>
      </c>
      <c r="S21" s="17">
        <f aca="true" t="shared" si="3" ref="S21:S29">IF(((SUM(E21:R21))*100)&lt;&gt;INT((SUM(E21:R21)*100)),"Too many dec places","")</f>
      </c>
      <c r="T21" s="20"/>
      <c r="U21" s="20"/>
      <c r="V21" s="20"/>
      <c r="W21" s="20"/>
      <c r="X21" s="20"/>
      <c r="Y21" s="20"/>
      <c r="Z21" s="20"/>
      <c r="AA21" s="20"/>
      <c r="AB21" s="20"/>
      <c r="AC21" s="20"/>
      <c r="AD21" s="20"/>
      <c r="AE21" s="20"/>
      <c r="AF21" s="20"/>
    </row>
    <row r="22" spans="1:32" ht="12.75">
      <c r="A22" s="3" t="str">
        <f t="shared" si="2"/>
        <v>OK</v>
      </c>
      <c r="B22" s="3"/>
      <c r="C22" s="21">
        <v>15</v>
      </c>
      <c r="D22" t="s">
        <v>67</v>
      </c>
      <c r="E22" s="11">
        <v>17.15</v>
      </c>
      <c r="F22" s="11">
        <v>9.62</v>
      </c>
      <c r="G22" s="13"/>
      <c r="H22" t="s">
        <v>82</v>
      </c>
      <c r="I22" s="11">
        <v>13.6</v>
      </c>
      <c r="J22" s="11">
        <v>10.92</v>
      </c>
      <c r="K22" s="22"/>
      <c r="L22" t="s">
        <v>70</v>
      </c>
      <c r="M22" s="11">
        <v>15.6</v>
      </c>
      <c r="N22" s="11">
        <v>10.49</v>
      </c>
      <c r="O22" s="22"/>
      <c r="P22" t="s">
        <v>91</v>
      </c>
      <c r="Q22" s="11">
        <v>15.75</v>
      </c>
      <c r="R22" s="11">
        <v>9.96</v>
      </c>
      <c r="S22" s="17">
        <f t="shared" si="3"/>
      </c>
      <c r="T22" s="20"/>
      <c r="U22" s="20"/>
      <c r="V22" s="20"/>
      <c r="W22" s="20"/>
      <c r="X22" s="20"/>
      <c r="Y22" s="20"/>
      <c r="Z22" s="20"/>
      <c r="AA22" s="20"/>
      <c r="AB22" s="20"/>
      <c r="AC22" s="20"/>
      <c r="AD22" s="20"/>
      <c r="AE22" s="20"/>
      <c r="AF22" s="20"/>
    </row>
    <row r="23" spans="1:32" ht="12.75">
      <c r="A23" s="3" t="str">
        <f t="shared" si="2"/>
        <v>OK</v>
      </c>
      <c r="B23" s="3"/>
      <c r="C23" s="21">
        <v>16</v>
      </c>
      <c r="D23" t="s">
        <v>91</v>
      </c>
      <c r="E23" s="11">
        <v>14.5</v>
      </c>
      <c r="F23" s="11">
        <v>10.57</v>
      </c>
      <c r="G23" s="13"/>
      <c r="H23" t="s">
        <v>67</v>
      </c>
      <c r="I23" s="11">
        <v>14.45</v>
      </c>
      <c r="J23" s="11">
        <v>10.56</v>
      </c>
      <c r="K23" s="22"/>
      <c r="L23" t="s">
        <v>82</v>
      </c>
      <c r="M23" s="11">
        <v>14.2</v>
      </c>
      <c r="N23" s="11">
        <v>10.38</v>
      </c>
      <c r="O23" s="22"/>
      <c r="P23" t="s">
        <v>70</v>
      </c>
      <c r="Q23" s="11">
        <v>16.6</v>
      </c>
      <c r="R23" s="11">
        <v>10.51</v>
      </c>
      <c r="S23" s="17">
        <f t="shared" si="3"/>
      </c>
      <c r="T23" s="20"/>
      <c r="U23" s="20"/>
      <c r="V23" s="20"/>
      <c r="W23" s="20"/>
      <c r="X23" s="20"/>
      <c r="Y23" s="20"/>
      <c r="Z23" s="20"/>
      <c r="AA23" s="20"/>
      <c r="AB23" s="20"/>
      <c r="AC23" s="20"/>
      <c r="AD23" s="20"/>
      <c r="AE23" s="20"/>
      <c r="AF23" s="20"/>
    </row>
    <row r="24" spans="1:32" ht="12.75">
      <c r="A24" s="3" t="str">
        <f t="shared" si="2"/>
        <v>OK</v>
      </c>
      <c r="B24" s="3"/>
      <c r="C24" s="21">
        <v>17</v>
      </c>
      <c r="D24" t="s">
        <v>86</v>
      </c>
      <c r="E24" s="11">
        <v>18.15</v>
      </c>
      <c r="F24" s="11">
        <v>9.33</v>
      </c>
      <c r="G24" s="13"/>
      <c r="H24" t="s">
        <v>84</v>
      </c>
      <c r="I24" s="11">
        <v>14.9</v>
      </c>
      <c r="J24" s="11">
        <v>10.16</v>
      </c>
      <c r="K24" s="22"/>
      <c r="L24" t="s">
        <v>83</v>
      </c>
      <c r="M24" s="11">
        <v>14.7</v>
      </c>
      <c r="N24" s="11">
        <v>9.68</v>
      </c>
      <c r="O24" s="22"/>
      <c r="P24" t="s">
        <v>61</v>
      </c>
      <c r="Q24" s="11">
        <v>16.95</v>
      </c>
      <c r="R24" s="11">
        <v>9.16</v>
      </c>
      <c r="S24" s="17">
        <f t="shared" si="3"/>
      </c>
      <c r="T24" s="20"/>
      <c r="U24" s="20"/>
      <c r="V24" s="20"/>
      <c r="W24" s="20"/>
      <c r="X24" s="20"/>
      <c r="Y24" s="20"/>
      <c r="Z24" s="20"/>
      <c r="AA24" s="20"/>
      <c r="AB24" s="20"/>
      <c r="AC24" s="20"/>
      <c r="AD24" s="20"/>
      <c r="AE24" s="20"/>
      <c r="AF24" s="20"/>
    </row>
    <row r="25" spans="1:32" ht="12.75">
      <c r="A25" s="3" t="str">
        <f t="shared" si="2"/>
        <v>OK</v>
      </c>
      <c r="B25" s="3"/>
      <c r="C25" s="21">
        <v>18</v>
      </c>
      <c r="D25" t="s">
        <v>61</v>
      </c>
      <c r="E25" s="11">
        <v>18.3</v>
      </c>
      <c r="F25" s="11">
        <v>9</v>
      </c>
      <c r="G25" s="13"/>
      <c r="H25" t="s">
        <v>86</v>
      </c>
      <c r="I25" s="11">
        <v>15.75</v>
      </c>
      <c r="J25" s="11">
        <v>9.62</v>
      </c>
      <c r="K25" s="22"/>
      <c r="L25" t="s">
        <v>84</v>
      </c>
      <c r="M25" s="11">
        <v>16.2</v>
      </c>
      <c r="N25" s="11">
        <v>10.15</v>
      </c>
      <c r="O25" s="22"/>
      <c r="P25" t="s">
        <v>83</v>
      </c>
      <c r="Q25" s="11">
        <v>15.85</v>
      </c>
      <c r="R25" s="11">
        <v>9.51</v>
      </c>
      <c r="S25" s="17">
        <f t="shared" si="3"/>
      </c>
      <c r="T25" s="20"/>
      <c r="U25" s="20"/>
      <c r="V25" s="20"/>
      <c r="W25" s="20"/>
      <c r="X25" s="20"/>
      <c r="Y25" s="20"/>
      <c r="Z25" s="20"/>
      <c r="AA25" s="20"/>
      <c r="AB25" s="20"/>
      <c r="AC25" s="20"/>
      <c r="AD25" s="20"/>
      <c r="AE25" s="20"/>
      <c r="AF25" s="20"/>
    </row>
    <row r="26" spans="1:32" ht="12.75">
      <c r="A26" s="3" t="str">
        <f t="shared" si="2"/>
        <v>OK</v>
      </c>
      <c r="B26" s="3"/>
      <c r="C26" s="21">
        <v>19</v>
      </c>
      <c r="D26" t="s">
        <v>66</v>
      </c>
      <c r="E26" s="11">
        <v>15.55</v>
      </c>
      <c r="F26" s="11">
        <v>10.15</v>
      </c>
      <c r="G26" s="13"/>
      <c r="H26" t="s">
        <v>90</v>
      </c>
      <c r="I26" s="11">
        <v>14.3</v>
      </c>
      <c r="J26" s="11">
        <v>10.6</v>
      </c>
      <c r="K26" s="22"/>
      <c r="L26" t="s">
        <v>63</v>
      </c>
      <c r="M26" s="11">
        <v>15.65</v>
      </c>
      <c r="N26" s="11">
        <v>10</v>
      </c>
      <c r="O26" s="22"/>
      <c r="P26" t="s">
        <v>85</v>
      </c>
      <c r="Q26" s="11">
        <v>15.2</v>
      </c>
      <c r="R26" s="11">
        <v>10.43</v>
      </c>
      <c r="S26" s="17">
        <f t="shared" si="3"/>
      </c>
      <c r="T26" s="20"/>
      <c r="U26" s="20"/>
      <c r="V26" s="20"/>
      <c r="W26" s="20"/>
      <c r="X26" s="20"/>
      <c r="Y26" s="20"/>
      <c r="Z26" s="20"/>
      <c r="AA26" s="20"/>
      <c r="AB26" s="20"/>
      <c r="AC26" s="20"/>
      <c r="AD26" s="20"/>
      <c r="AE26" s="20"/>
      <c r="AF26" s="20"/>
    </row>
    <row r="27" spans="1:32" ht="12.75">
      <c r="A27" s="3" t="str">
        <f t="shared" si="2"/>
        <v>OK</v>
      </c>
      <c r="B27" s="3"/>
      <c r="C27" s="21">
        <v>20</v>
      </c>
      <c r="D27" t="s">
        <v>85</v>
      </c>
      <c r="E27" s="11">
        <v>15.2</v>
      </c>
      <c r="F27" s="11">
        <v>10.18</v>
      </c>
      <c r="G27" s="13"/>
      <c r="H27" t="s">
        <v>66</v>
      </c>
      <c r="I27" s="11">
        <v>14.8</v>
      </c>
      <c r="J27" s="11">
        <v>10.87</v>
      </c>
      <c r="K27" s="22"/>
      <c r="L27" t="s">
        <v>90</v>
      </c>
      <c r="M27" s="11">
        <v>16.4</v>
      </c>
      <c r="N27" s="11">
        <v>10.5</v>
      </c>
      <c r="O27" s="22"/>
      <c r="P27" t="s">
        <v>63</v>
      </c>
      <c r="Q27" s="11">
        <v>16.35</v>
      </c>
      <c r="R27" s="11">
        <v>9.98</v>
      </c>
      <c r="S27" s="17">
        <f t="shared" si="3"/>
      </c>
      <c r="T27" s="20"/>
      <c r="U27" s="20"/>
      <c r="V27" s="20"/>
      <c r="W27" s="20"/>
      <c r="X27" s="20"/>
      <c r="Y27" s="20"/>
      <c r="Z27" s="20"/>
      <c r="AA27" s="20"/>
      <c r="AB27" s="20"/>
      <c r="AC27" s="20"/>
      <c r="AD27" s="20"/>
      <c r="AE27" s="20"/>
      <c r="AF27" s="20"/>
    </row>
    <row r="28" spans="1:32" ht="12.75">
      <c r="A28" s="3" t="str">
        <f t="shared" si="2"/>
        <v>OK</v>
      </c>
      <c r="B28" s="3"/>
      <c r="C28" s="21">
        <v>21</v>
      </c>
      <c r="D28" t="s">
        <v>62</v>
      </c>
      <c r="E28" s="11">
        <v>16.55</v>
      </c>
      <c r="F28" s="11">
        <v>9.83</v>
      </c>
      <c r="G28" s="13"/>
      <c r="H28" t="s">
        <v>81</v>
      </c>
      <c r="I28" s="11">
        <v>14.95</v>
      </c>
      <c r="J28" s="11">
        <v>9.26</v>
      </c>
      <c r="K28" s="22"/>
      <c r="L28" t="s">
        <v>92</v>
      </c>
      <c r="M28" s="11">
        <v>13.95</v>
      </c>
      <c r="N28" s="11">
        <v>10.18</v>
      </c>
      <c r="O28" s="22"/>
      <c r="P28" t="s">
        <v>87</v>
      </c>
      <c r="Q28" s="11">
        <v>16.05</v>
      </c>
      <c r="R28" s="11">
        <v>10.61</v>
      </c>
      <c r="S28" s="17">
        <f t="shared" si="3"/>
      </c>
      <c r="T28" s="20"/>
      <c r="U28" s="20"/>
      <c r="V28" s="20"/>
      <c r="W28" s="20"/>
      <c r="X28" s="20"/>
      <c r="Y28" s="20"/>
      <c r="Z28" s="20"/>
      <c r="AA28" s="20"/>
      <c r="AB28" s="20"/>
      <c r="AC28" s="20"/>
      <c r="AD28" s="20"/>
      <c r="AE28" s="20"/>
      <c r="AF28" s="20"/>
    </row>
    <row r="29" spans="1:32" ht="12.75">
      <c r="A29" s="3" t="str">
        <f t="shared" si="2"/>
        <v>OK</v>
      </c>
      <c r="B29" s="3"/>
      <c r="C29" s="21">
        <v>22</v>
      </c>
      <c r="D29" t="s">
        <v>87</v>
      </c>
      <c r="E29" s="11">
        <v>13.95</v>
      </c>
      <c r="F29" s="11">
        <v>11.66</v>
      </c>
      <c r="G29" s="13"/>
      <c r="H29" t="s">
        <v>62</v>
      </c>
      <c r="I29" s="11">
        <v>14.65</v>
      </c>
      <c r="J29" s="11">
        <v>9.8</v>
      </c>
      <c r="K29" s="22"/>
      <c r="L29" t="s">
        <v>81</v>
      </c>
      <c r="M29" s="11">
        <v>17.25</v>
      </c>
      <c r="N29" s="11">
        <v>10.23</v>
      </c>
      <c r="O29" s="22"/>
      <c r="P29" t="s">
        <v>92</v>
      </c>
      <c r="Q29" s="11">
        <v>15.95</v>
      </c>
      <c r="R29" s="11">
        <v>9.86</v>
      </c>
      <c r="S29" s="17">
        <f t="shared" si="3"/>
      </c>
      <c r="T29" s="20"/>
      <c r="U29" s="20"/>
      <c r="V29" s="20"/>
      <c r="W29" s="20"/>
      <c r="X29" s="20"/>
      <c r="Y29" s="20"/>
      <c r="Z29" s="20"/>
      <c r="AA29" s="20"/>
      <c r="AB29" s="20"/>
      <c r="AC29" s="20"/>
      <c r="AD29" s="20"/>
      <c r="AE29" s="20"/>
      <c r="AF29" s="20"/>
    </row>
    <row r="30" spans="1:32" ht="12.75">
      <c r="A30" s="3"/>
      <c r="B30" s="3"/>
      <c r="C30" s="21"/>
      <c r="D30"/>
      <c r="E30" s="11"/>
      <c r="F30" s="11"/>
      <c r="G30" s="13"/>
      <c r="H30"/>
      <c r="I30" s="11"/>
      <c r="J30" s="11"/>
      <c r="K30" s="22"/>
      <c r="L30"/>
      <c r="M30" s="11"/>
      <c r="N30" s="11"/>
      <c r="O30" s="22"/>
      <c r="P30"/>
      <c r="Q30" s="11"/>
      <c r="R30" s="11"/>
      <c r="S30" s="17"/>
      <c r="T30" s="20"/>
      <c r="U30" s="20"/>
      <c r="V30" s="20"/>
      <c r="W30" s="20"/>
      <c r="X30" s="20"/>
      <c r="Y30" s="20"/>
      <c r="Z30" s="20"/>
      <c r="AA30" s="20"/>
      <c r="AB30" s="20"/>
      <c r="AC30" s="20"/>
      <c r="AD30" s="20"/>
      <c r="AE30" s="20"/>
      <c r="AF30" s="20"/>
    </row>
    <row r="31" spans="1:32" ht="12.75">
      <c r="A31" s="3"/>
      <c r="B31" s="3"/>
      <c r="C31" s="21"/>
      <c r="D31"/>
      <c r="E31" s="11"/>
      <c r="F31" s="11"/>
      <c r="G31" s="13"/>
      <c r="H31"/>
      <c r="I31" s="11"/>
      <c r="J31" s="11"/>
      <c r="K31" s="22"/>
      <c r="L31"/>
      <c r="M31" s="11"/>
      <c r="N31" s="11"/>
      <c r="O31" s="22"/>
      <c r="P31"/>
      <c r="Q31" s="11"/>
      <c r="R31" s="11"/>
      <c r="S31" s="17"/>
      <c r="T31" s="20"/>
      <c r="U31" s="20"/>
      <c r="V31" s="20"/>
      <c r="W31" s="20"/>
      <c r="X31" s="20"/>
      <c r="Y31" s="20"/>
      <c r="Z31" s="20"/>
      <c r="AA31" s="20"/>
      <c r="AB31" s="20"/>
      <c r="AC31" s="20"/>
      <c r="AD31" s="20"/>
      <c r="AE31" s="20"/>
      <c r="AF31" s="20"/>
    </row>
    <row r="32" spans="1:32" ht="12.75">
      <c r="A32" s="3"/>
      <c r="B32" s="3"/>
      <c r="C32" s="21"/>
      <c r="D32"/>
      <c r="E32" s="11"/>
      <c r="F32" s="11"/>
      <c r="G32" s="13"/>
      <c r="H32"/>
      <c r="I32" s="11"/>
      <c r="J32" s="11"/>
      <c r="K32" s="22"/>
      <c r="L32"/>
      <c r="M32" s="11"/>
      <c r="N32" s="11"/>
      <c r="O32" s="22"/>
      <c r="P32"/>
      <c r="Q32" s="11"/>
      <c r="R32" s="11"/>
      <c r="S32" s="17"/>
      <c r="T32" s="20"/>
      <c r="U32" s="20"/>
      <c r="V32" s="20"/>
      <c r="W32" s="20"/>
      <c r="X32" s="20"/>
      <c r="Y32" s="20"/>
      <c r="Z32" s="20"/>
      <c r="AA32" s="20"/>
      <c r="AB32" s="20"/>
      <c r="AC32" s="20"/>
      <c r="AD32" s="20"/>
      <c r="AE32" s="20"/>
      <c r="AF32" s="20"/>
    </row>
    <row r="33" spans="1:32" ht="12.75">
      <c r="A33" s="3"/>
      <c r="B33" s="3"/>
      <c r="C33" s="21"/>
      <c r="D33"/>
      <c r="E33" s="11"/>
      <c r="F33" s="11"/>
      <c r="G33" s="13"/>
      <c r="H33"/>
      <c r="I33" s="11"/>
      <c r="J33" s="11"/>
      <c r="K33" s="22"/>
      <c r="L33"/>
      <c r="M33" s="11"/>
      <c r="N33" s="11"/>
      <c r="O33" s="22"/>
      <c r="P33"/>
      <c r="Q33" s="11"/>
      <c r="R33" s="11"/>
      <c r="S33" s="17"/>
      <c r="T33" s="20"/>
      <c r="U33" s="20"/>
      <c r="V33" s="20"/>
      <c r="W33" s="20"/>
      <c r="X33" s="20"/>
      <c r="Y33" s="20"/>
      <c r="Z33" s="20"/>
      <c r="AA33" s="20"/>
      <c r="AB33" s="20"/>
      <c r="AC33" s="20"/>
      <c r="AD33" s="20"/>
      <c r="AE33" s="20"/>
      <c r="AF33" s="20"/>
    </row>
    <row r="34" spans="1:32" ht="12.75">
      <c r="A34" s="3"/>
      <c r="B34" s="3"/>
      <c r="C34" s="21"/>
      <c r="D34"/>
      <c r="E34" s="11"/>
      <c r="F34" s="11"/>
      <c r="G34" s="13"/>
      <c r="H34"/>
      <c r="I34" s="11"/>
      <c r="J34" s="11"/>
      <c r="K34" s="22"/>
      <c r="L34"/>
      <c r="M34" s="11"/>
      <c r="N34" s="11"/>
      <c r="O34" s="22"/>
      <c r="P34"/>
      <c r="Q34" s="11"/>
      <c r="R34" s="11"/>
      <c r="S34" s="17"/>
      <c r="T34" s="20"/>
      <c r="U34" s="20"/>
      <c r="V34" s="20"/>
      <c r="W34" s="20"/>
      <c r="X34" s="20"/>
      <c r="Y34" s="20"/>
      <c r="Z34" s="20"/>
      <c r="AA34" s="20"/>
      <c r="AB34" s="20"/>
      <c r="AC34" s="20"/>
      <c r="AD34" s="20"/>
      <c r="AE34" s="20"/>
      <c r="AF34" s="20"/>
    </row>
    <row r="35" spans="1:32" ht="12.75">
      <c r="A35" s="3"/>
      <c r="B35" s="3"/>
      <c r="C35" s="21"/>
      <c r="D35"/>
      <c r="E35" s="11"/>
      <c r="F35" s="11"/>
      <c r="G35" s="13"/>
      <c r="H35"/>
      <c r="I35" s="11"/>
      <c r="J35" s="11"/>
      <c r="K35" s="22"/>
      <c r="L35"/>
      <c r="M35" s="11"/>
      <c r="N35" s="11"/>
      <c r="O35" s="22"/>
      <c r="P35"/>
      <c r="Q35" s="11"/>
      <c r="R35" s="11"/>
      <c r="S35" s="17"/>
      <c r="T35" s="20"/>
      <c r="U35" s="20"/>
      <c r="V35" s="20"/>
      <c r="W35" s="20"/>
      <c r="X35" s="20"/>
      <c r="Y35" s="20"/>
      <c r="Z35" s="20"/>
      <c r="AA35" s="20"/>
      <c r="AB35" s="20"/>
      <c r="AC35" s="20"/>
      <c r="AD35" s="20"/>
      <c r="AE35" s="20"/>
      <c r="AF35" s="20"/>
    </row>
    <row r="36" spans="1:32" ht="12.75">
      <c r="A36" s="3"/>
      <c r="B36" s="3"/>
      <c r="C36" s="21"/>
      <c r="D36"/>
      <c r="E36" s="11"/>
      <c r="F36" s="11"/>
      <c r="G36" s="13"/>
      <c r="H36"/>
      <c r="I36" s="11"/>
      <c r="J36" s="11"/>
      <c r="K36" s="22"/>
      <c r="L36"/>
      <c r="M36" s="11"/>
      <c r="N36" s="11"/>
      <c r="O36" s="22"/>
      <c r="P36"/>
      <c r="Q36" s="11"/>
      <c r="R36" s="11"/>
      <c r="S36" s="17"/>
      <c r="T36" s="20"/>
      <c r="U36" s="20"/>
      <c r="V36" s="20"/>
      <c r="W36" s="20"/>
      <c r="X36" s="20"/>
      <c r="Y36" s="20"/>
      <c r="Z36" s="20"/>
      <c r="AA36" s="20"/>
      <c r="AB36" s="20"/>
      <c r="AC36" s="20"/>
      <c r="AD36" s="20"/>
      <c r="AE36" s="20"/>
      <c r="AF36" s="20"/>
    </row>
    <row r="37" spans="1:32" ht="12.75">
      <c r="A37" s="3"/>
      <c r="B37" s="3"/>
      <c r="C37" s="21"/>
      <c r="D37"/>
      <c r="E37" s="11"/>
      <c r="F37" s="11"/>
      <c r="G37" s="13"/>
      <c r="H37"/>
      <c r="I37" s="11"/>
      <c r="J37" s="11"/>
      <c r="K37" s="22"/>
      <c r="L37"/>
      <c r="M37" s="11"/>
      <c r="N37" s="11"/>
      <c r="O37" s="22"/>
      <c r="P37"/>
      <c r="Q37" s="11"/>
      <c r="R37" s="11"/>
      <c r="S37" s="17"/>
      <c r="T37" s="20"/>
      <c r="U37" s="20"/>
      <c r="V37" s="20"/>
      <c r="W37" s="20"/>
      <c r="X37" s="20"/>
      <c r="Y37" s="20"/>
      <c r="Z37" s="20"/>
      <c r="AA37" s="20"/>
      <c r="AB37" s="20"/>
      <c r="AC37" s="20"/>
      <c r="AD37" s="20"/>
      <c r="AE37" s="20"/>
      <c r="AF37" s="20"/>
    </row>
    <row r="38" spans="1:32" ht="12.75">
      <c r="A38" s="3"/>
      <c r="B38" s="3"/>
      <c r="C38" s="21"/>
      <c r="D38"/>
      <c r="E38" s="11"/>
      <c r="F38" s="11"/>
      <c r="G38" s="13"/>
      <c r="H38"/>
      <c r="I38" s="11"/>
      <c r="J38" s="11"/>
      <c r="K38" s="22"/>
      <c r="L38"/>
      <c r="M38" s="11"/>
      <c r="N38" s="11"/>
      <c r="O38" s="22"/>
      <c r="P38"/>
      <c r="Q38" s="11"/>
      <c r="R38" s="11"/>
      <c r="S38" s="17"/>
      <c r="T38" s="20"/>
      <c r="U38" s="20"/>
      <c r="V38" s="20"/>
      <c r="W38" s="20"/>
      <c r="X38" s="20"/>
      <c r="Y38" s="20"/>
      <c r="Z38" s="20"/>
      <c r="AA38" s="20"/>
      <c r="AB38" s="20"/>
      <c r="AC38" s="20"/>
      <c r="AD38" s="20"/>
      <c r="AE38" s="20"/>
      <c r="AF38" s="20"/>
    </row>
    <row r="39" spans="1:32" ht="12.75">
      <c r="A39" s="3"/>
      <c r="B39" s="3"/>
      <c r="C39" s="21"/>
      <c r="D39"/>
      <c r="E39" s="11"/>
      <c r="F39" s="11"/>
      <c r="G39" s="13"/>
      <c r="H39"/>
      <c r="I39" s="11"/>
      <c r="J39" s="11"/>
      <c r="K39" s="22"/>
      <c r="L39"/>
      <c r="M39" s="11"/>
      <c r="N39" s="11"/>
      <c r="O39" s="22"/>
      <c r="P39"/>
      <c r="Q39" s="11"/>
      <c r="R39" s="11"/>
      <c r="S39" s="17"/>
      <c r="T39" s="20"/>
      <c r="U39" s="20"/>
      <c r="V39" s="20"/>
      <c r="W39" s="20"/>
      <c r="X39" s="20"/>
      <c r="Y39" s="20"/>
      <c r="Z39" s="20"/>
      <c r="AA39" s="20"/>
      <c r="AB39" s="20"/>
      <c r="AC39" s="20"/>
      <c r="AD39" s="20"/>
      <c r="AE39" s="20"/>
      <c r="AF39" s="20"/>
    </row>
    <row r="40" spans="1:32" ht="12.75">
      <c r="A40" s="3"/>
      <c r="B40" s="3"/>
      <c r="C40" s="21"/>
      <c r="D40"/>
      <c r="E40" s="11"/>
      <c r="F40" s="11"/>
      <c r="G40" s="13"/>
      <c r="H40"/>
      <c r="I40" s="11"/>
      <c r="J40" s="11"/>
      <c r="K40" s="22"/>
      <c r="L40"/>
      <c r="M40" s="11"/>
      <c r="N40" s="11"/>
      <c r="O40" s="22"/>
      <c r="P40"/>
      <c r="Q40" s="11"/>
      <c r="R40" s="11"/>
      <c r="S40" s="17"/>
      <c r="T40" s="20"/>
      <c r="U40" s="20"/>
      <c r="V40" s="20"/>
      <c r="W40" s="20"/>
      <c r="X40" s="20"/>
      <c r="Y40" s="20"/>
      <c r="Z40" s="20"/>
      <c r="AA40" s="20"/>
      <c r="AB40" s="20"/>
      <c r="AC40" s="20"/>
      <c r="AD40" s="20"/>
      <c r="AE40" s="20"/>
      <c r="AF40" s="20"/>
    </row>
    <row r="41" spans="1:32" ht="12.75">
      <c r="A41" s="3"/>
      <c r="B41" s="3"/>
      <c r="C41" s="21"/>
      <c r="D41"/>
      <c r="E41" s="11"/>
      <c r="F41" s="11"/>
      <c r="G41" s="13"/>
      <c r="H41"/>
      <c r="I41" s="11"/>
      <c r="J41" s="11"/>
      <c r="K41" s="22"/>
      <c r="L41"/>
      <c r="M41" s="11"/>
      <c r="N41" s="11"/>
      <c r="O41" s="22"/>
      <c r="P41"/>
      <c r="Q41" s="11"/>
      <c r="R41" s="11"/>
      <c r="S41" s="17"/>
      <c r="T41" s="20"/>
      <c r="U41" s="20"/>
      <c r="V41" s="20"/>
      <c r="W41" s="20"/>
      <c r="X41" s="20"/>
      <c r="Y41" s="20"/>
      <c r="Z41" s="20"/>
      <c r="AA41" s="20"/>
      <c r="AB41" s="20"/>
      <c r="AC41" s="20"/>
      <c r="AD41" s="20"/>
      <c r="AE41" s="20"/>
      <c r="AF41" s="20"/>
    </row>
    <row r="42" spans="1:32" ht="12.75">
      <c r="A42" s="3"/>
      <c r="B42" s="3"/>
      <c r="C42" s="21"/>
      <c r="D42"/>
      <c r="E42" s="11"/>
      <c r="F42" s="11"/>
      <c r="G42" s="13"/>
      <c r="H42"/>
      <c r="I42" s="11"/>
      <c r="J42" s="11"/>
      <c r="K42" s="22"/>
      <c r="L42"/>
      <c r="M42" s="11"/>
      <c r="N42" s="11"/>
      <c r="O42" s="22"/>
      <c r="P42"/>
      <c r="Q42" s="11"/>
      <c r="R42" s="11"/>
      <c r="S42" s="17"/>
      <c r="T42" s="20"/>
      <c r="U42" s="20"/>
      <c r="V42" s="20"/>
      <c r="W42" s="20"/>
      <c r="X42" s="20"/>
      <c r="Y42" s="20"/>
      <c r="Z42" s="20"/>
      <c r="AA42" s="20"/>
      <c r="AB42" s="20"/>
      <c r="AC42" s="20"/>
      <c r="AD42" s="20"/>
      <c r="AE42" s="20"/>
      <c r="AF42" s="20"/>
    </row>
    <row r="43" spans="1:32" ht="12.75">
      <c r="A43" s="3"/>
      <c r="B43" s="3"/>
      <c r="C43" s="21"/>
      <c r="D43"/>
      <c r="E43" s="11"/>
      <c r="F43" s="11"/>
      <c r="G43" s="13"/>
      <c r="H43"/>
      <c r="I43" s="11"/>
      <c r="J43" s="11"/>
      <c r="K43" s="22"/>
      <c r="L43"/>
      <c r="M43" s="11"/>
      <c r="N43" s="11"/>
      <c r="O43" s="22"/>
      <c r="P43"/>
      <c r="Q43" s="11"/>
      <c r="R43" s="11"/>
      <c r="S43" s="17"/>
      <c r="T43" s="20"/>
      <c r="U43" s="20"/>
      <c r="V43" s="20"/>
      <c r="W43" s="20"/>
      <c r="X43" s="20"/>
      <c r="Y43" s="20"/>
      <c r="Z43" s="20"/>
      <c r="AA43" s="20"/>
      <c r="AB43" s="20"/>
      <c r="AC43" s="20"/>
      <c r="AD43" s="20"/>
      <c r="AE43" s="20"/>
      <c r="AF43" s="20"/>
    </row>
    <row r="44" spans="1:32" ht="12.75">
      <c r="A44" s="3"/>
      <c r="B44" s="3"/>
      <c r="C44" s="21"/>
      <c r="D44"/>
      <c r="E44" s="11"/>
      <c r="F44" s="11"/>
      <c r="G44" s="13"/>
      <c r="H44"/>
      <c r="I44" s="11"/>
      <c r="J44" s="11"/>
      <c r="K44" s="22"/>
      <c r="L44"/>
      <c r="M44" s="11"/>
      <c r="N44" s="11"/>
      <c r="O44" s="22"/>
      <c r="P44"/>
      <c r="Q44" s="11"/>
      <c r="R44" s="11"/>
      <c r="S44" s="17"/>
      <c r="T44" s="20"/>
      <c r="U44" s="20"/>
      <c r="V44" s="20"/>
      <c r="W44" s="20"/>
      <c r="X44" s="20"/>
      <c r="Y44" s="20"/>
      <c r="Z44" s="20"/>
      <c r="AA44" s="20"/>
      <c r="AB44" s="20"/>
      <c r="AC44" s="20"/>
      <c r="AD44" s="20"/>
      <c r="AE44" s="20"/>
      <c r="AF44" s="20"/>
    </row>
    <row r="45" spans="1:32" ht="12.75">
      <c r="A45" s="3"/>
      <c r="B45" s="3"/>
      <c r="C45" s="21"/>
      <c r="D45"/>
      <c r="E45" s="11"/>
      <c r="F45" s="11"/>
      <c r="G45" s="13"/>
      <c r="H45"/>
      <c r="I45" s="11"/>
      <c r="J45" s="11"/>
      <c r="K45" s="22"/>
      <c r="L45"/>
      <c r="M45" s="11"/>
      <c r="N45" s="11"/>
      <c r="O45" s="22"/>
      <c r="P45"/>
      <c r="Q45" s="11"/>
      <c r="R45" s="11"/>
      <c r="S45" s="17"/>
      <c r="T45" s="20"/>
      <c r="U45" s="20"/>
      <c r="V45" s="20"/>
      <c r="W45" s="20"/>
      <c r="X45" s="20"/>
      <c r="Y45" s="20"/>
      <c r="Z45" s="20"/>
      <c r="AA45" s="20"/>
      <c r="AB45" s="20"/>
      <c r="AC45" s="20"/>
      <c r="AD45" s="20"/>
      <c r="AE45" s="20"/>
      <c r="AF45" s="20"/>
    </row>
    <row r="46" spans="1:32" ht="12.75">
      <c r="A46" s="3"/>
      <c r="B46" s="3"/>
      <c r="C46" s="21"/>
      <c r="D46"/>
      <c r="E46" s="11"/>
      <c r="F46" s="11"/>
      <c r="G46" s="13"/>
      <c r="H46"/>
      <c r="I46" s="11"/>
      <c r="J46" s="11"/>
      <c r="K46" s="22"/>
      <c r="L46"/>
      <c r="M46" s="11"/>
      <c r="N46" s="11"/>
      <c r="O46" s="22"/>
      <c r="P46"/>
      <c r="Q46" s="11"/>
      <c r="R46" s="11"/>
      <c r="S46" s="17"/>
      <c r="T46" s="20"/>
      <c r="U46" s="20"/>
      <c r="V46" s="20"/>
      <c r="W46" s="20"/>
      <c r="X46" s="20"/>
      <c r="Y46" s="20"/>
      <c r="Z46" s="20"/>
      <c r="AA46" s="20"/>
      <c r="AB46" s="20"/>
      <c r="AC46" s="20"/>
      <c r="AD46" s="20"/>
      <c r="AE46" s="20"/>
      <c r="AF46" s="20"/>
    </row>
    <row r="47" spans="1:32" ht="12.75">
      <c r="A47" s="3"/>
      <c r="B47" s="3"/>
      <c r="C47" s="21"/>
      <c r="D47"/>
      <c r="E47" s="11"/>
      <c r="F47" s="11"/>
      <c r="G47" s="13"/>
      <c r="H47"/>
      <c r="I47" s="11"/>
      <c r="J47" s="11"/>
      <c r="K47" s="22"/>
      <c r="L47"/>
      <c r="M47" s="11"/>
      <c r="N47" s="11"/>
      <c r="O47" s="22"/>
      <c r="P47"/>
      <c r="Q47" s="11"/>
      <c r="R47" s="11"/>
      <c r="S47" s="17"/>
      <c r="T47" s="20"/>
      <c r="U47" s="20"/>
      <c r="V47" s="20"/>
      <c r="W47" s="20"/>
      <c r="X47" s="20"/>
      <c r="Y47" s="20"/>
      <c r="Z47" s="20"/>
      <c r="AA47" s="20"/>
      <c r="AB47" s="20"/>
      <c r="AC47" s="20"/>
      <c r="AD47" s="20"/>
      <c r="AE47" s="20"/>
      <c r="AF47" s="20"/>
    </row>
    <row r="48" spans="1:32" ht="12.75">
      <c r="A48" s="3"/>
      <c r="B48" s="3"/>
      <c r="C48" s="21"/>
      <c r="D48"/>
      <c r="E48" s="11"/>
      <c r="F48" s="11"/>
      <c r="G48" s="13"/>
      <c r="H48"/>
      <c r="I48" s="11"/>
      <c r="J48" s="11"/>
      <c r="K48" s="22"/>
      <c r="L48"/>
      <c r="M48" s="11"/>
      <c r="N48" s="11"/>
      <c r="O48" s="22"/>
      <c r="P48"/>
      <c r="Q48" s="11"/>
      <c r="R48" s="11"/>
      <c r="S48" s="17"/>
      <c r="T48" s="20"/>
      <c r="U48" s="20"/>
      <c r="V48" s="20"/>
      <c r="W48" s="20"/>
      <c r="X48" s="20"/>
      <c r="Y48" s="20"/>
      <c r="Z48" s="20"/>
      <c r="AA48" s="20"/>
      <c r="AB48" s="20"/>
      <c r="AC48" s="20"/>
      <c r="AD48" s="20"/>
      <c r="AE48" s="20"/>
      <c r="AF48" s="20"/>
    </row>
    <row r="49" spans="1:32" ht="12.75">
      <c r="A49" s="3"/>
      <c r="B49" s="3"/>
      <c r="C49" s="21"/>
      <c r="D49"/>
      <c r="E49" s="11"/>
      <c r="F49" s="11"/>
      <c r="G49" s="13"/>
      <c r="H49"/>
      <c r="I49" s="11"/>
      <c r="J49" s="11"/>
      <c r="K49" s="22"/>
      <c r="L49"/>
      <c r="M49" s="11"/>
      <c r="N49" s="11"/>
      <c r="O49" s="22"/>
      <c r="P49"/>
      <c r="Q49" s="11"/>
      <c r="R49" s="11"/>
      <c r="S49" s="17"/>
      <c r="T49" s="20"/>
      <c r="U49" s="20"/>
      <c r="V49" s="20"/>
      <c r="W49" s="20"/>
      <c r="X49" s="20"/>
      <c r="Y49" s="20"/>
      <c r="Z49" s="20"/>
      <c r="AA49" s="20"/>
      <c r="AB49" s="20"/>
      <c r="AC49" s="20"/>
      <c r="AD49" s="20"/>
      <c r="AE49" s="20"/>
      <c r="AF49" s="20"/>
    </row>
    <row r="50" spans="1:32" ht="12.75">
      <c r="A50" s="3"/>
      <c r="B50" s="3"/>
      <c r="C50" s="21"/>
      <c r="D50"/>
      <c r="E50" s="11"/>
      <c r="F50" s="11"/>
      <c r="G50" s="13"/>
      <c r="H50"/>
      <c r="I50" s="11"/>
      <c r="J50" s="11"/>
      <c r="K50" s="22"/>
      <c r="L50"/>
      <c r="M50" s="11"/>
      <c r="N50" s="11"/>
      <c r="O50" s="22"/>
      <c r="P50"/>
      <c r="Q50" s="11"/>
      <c r="R50" s="11"/>
      <c r="S50" s="17"/>
      <c r="T50" s="20"/>
      <c r="U50" s="20"/>
      <c r="V50" s="20"/>
      <c r="W50" s="20"/>
      <c r="X50" s="20"/>
      <c r="Y50" s="20"/>
      <c r="Z50" s="20"/>
      <c r="AA50" s="20"/>
      <c r="AB50" s="20"/>
      <c r="AC50" s="20"/>
      <c r="AD50" s="20"/>
      <c r="AE50" s="20"/>
      <c r="AF50" s="20"/>
    </row>
    <row r="51" spans="1:32" ht="12.75">
      <c r="A51" s="3"/>
      <c r="B51" s="3"/>
      <c r="C51" s="21"/>
      <c r="D51"/>
      <c r="E51" s="11"/>
      <c r="F51" s="11"/>
      <c r="G51" s="13"/>
      <c r="H51"/>
      <c r="I51" s="11"/>
      <c r="J51" s="11"/>
      <c r="K51" s="22"/>
      <c r="L51"/>
      <c r="M51" s="11"/>
      <c r="N51" s="11"/>
      <c r="O51" s="22"/>
      <c r="P51"/>
      <c r="Q51" s="11"/>
      <c r="R51" s="11"/>
      <c r="S51" s="17"/>
      <c r="T51" s="20"/>
      <c r="U51" s="20"/>
      <c r="V51" s="20"/>
      <c r="W51" s="20"/>
      <c r="X51" s="20"/>
      <c r="Y51" s="20"/>
      <c r="Z51" s="20"/>
      <c r="AA51" s="20"/>
      <c r="AB51" s="20"/>
      <c r="AC51" s="20"/>
      <c r="AD51" s="20"/>
      <c r="AE51" s="20"/>
      <c r="AF51" s="20"/>
    </row>
    <row r="52" spans="1:32" ht="12.75">
      <c r="A52" s="3"/>
      <c r="B52" s="3"/>
      <c r="C52" s="21"/>
      <c r="D52"/>
      <c r="E52" s="11"/>
      <c r="F52" s="11"/>
      <c r="G52" s="13"/>
      <c r="H52"/>
      <c r="I52" s="11"/>
      <c r="J52" s="11"/>
      <c r="K52" s="22"/>
      <c r="L52"/>
      <c r="M52" s="11"/>
      <c r="N52" s="11"/>
      <c r="O52" s="22"/>
      <c r="P52"/>
      <c r="Q52" s="11"/>
      <c r="R52" s="11"/>
      <c r="S52" s="17"/>
      <c r="T52" s="20"/>
      <c r="U52" s="20"/>
      <c r="V52" s="20"/>
      <c r="W52" s="20"/>
      <c r="X52" s="20"/>
      <c r="Y52" s="20"/>
      <c r="Z52" s="20"/>
      <c r="AA52" s="20"/>
      <c r="AB52" s="20"/>
      <c r="AC52" s="20"/>
      <c r="AD52" s="20"/>
      <c r="AE52" s="20"/>
      <c r="AF52" s="20"/>
    </row>
    <row r="53" spans="1:32" ht="12.75">
      <c r="A53" s="3"/>
      <c r="B53" s="3"/>
      <c r="C53" s="21"/>
      <c r="D53"/>
      <c r="E53" s="11"/>
      <c r="F53" s="11"/>
      <c r="G53" s="13"/>
      <c r="H53"/>
      <c r="I53" s="11"/>
      <c r="J53" s="11"/>
      <c r="K53" s="22"/>
      <c r="L53"/>
      <c r="M53" s="11"/>
      <c r="N53" s="11"/>
      <c r="O53" s="22"/>
      <c r="P53"/>
      <c r="Q53" s="11"/>
      <c r="R53" s="11"/>
      <c r="S53" s="17"/>
      <c r="T53" s="20"/>
      <c r="U53" s="20"/>
      <c r="V53" s="20"/>
      <c r="W53" s="20"/>
      <c r="X53" s="20"/>
      <c r="Y53" s="20"/>
      <c r="Z53" s="20"/>
      <c r="AA53" s="20"/>
      <c r="AB53" s="20"/>
      <c r="AC53" s="20"/>
      <c r="AD53" s="20"/>
      <c r="AE53" s="20"/>
      <c r="AF53" s="20"/>
    </row>
    <row r="54" spans="1:32" ht="12.75">
      <c r="A54" s="3"/>
      <c r="B54" s="3"/>
      <c r="C54" s="21"/>
      <c r="D54"/>
      <c r="E54" s="11"/>
      <c r="F54" s="11"/>
      <c r="G54" s="13"/>
      <c r="H54"/>
      <c r="I54" s="11"/>
      <c r="J54" s="11"/>
      <c r="K54" s="22"/>
      <c r="L54"/>
      <c r="M54" s="11"/>
      <c r="N54" s="11"/>
      <c r="O54" s="22"/>
      <c r="P54"/>
      <c r="Q54" s="11"/>
      <c r="R54" s="11"/>
      <c r="S54" s="17"/>
      <c r="T54" s="20"/>
      <c r="U54" s="20"/>
      <c r="V54" s="20"/>
      <c r="W54" s="20"/>
      <c r="X54" s="20"/>
      <c r="Y54" s="20"/>
      <c r="Z54" s="20"/>
      <c r="AA54" s="20"/>
      <c r="AB54" s="20"/>
      <c r="AC54" s="20"/>
      <c r="AD54" s="20"/>
      <c r="AE54" s="20"/>
      <c r="AF54" s="20"/>
    </row>
    <row r="55" spans="1:32" ht="12.75">
      <c r="A55" s="3"/>
      <c r="B55" s="3"/>
      <c r="C55" s="21"/>
      <c r="D55"/>
      <c r="E55" s="11"/>
      <c r="F55" s="11"/>
      <c r="G55" s="13"/>
      <c r="H55"/>
      <c r="I55" s="11"/>
      <c r="J55" s="11"/>
      <c r="K55" s="22"/>
      <c r="L55"/>
      <c r="M55" s="11"/>
      <c r="N55" s="11"/>
      <c r="O55" s="22"/>
      <c r="P55"/>
      <c r="Q55" s="11"/>
      <c r="R55" s="11"/>
      <c r="S55" s="17"/>
      <c r="T55" s="20"/>
      <c r="U55" s="20"/>
      <c r="V55" s="20"/>
      <c r="W55" s="20"/>
      <c r="X55" s="20"/>
      <c r="Y55" s="20"/>
      <c r="Z55" s="20"/>
      <c r="AA55" s="20"/>
      <c r="AB55" s="20"/>
      <c r="AC55" s="20"/>
      <c r="AD55" s="20"/>
      <c r="AE55" s="20"/>
      <c r="AF55" s="20"/>
    </row>
    <row r="56" spans="1:32" ht="12.75">
      <c r="A56" s="3"/>
      <c r="B56" s="3"/>
      <c r="C56" s="21"/>
      <c r="D56"/>
      <c r="E56" s="11"/>
      <c r="F56" s="11"/>
      <c r="G56" s="13"/>
      <c r="H56"/>
      <c r="I56" s="11"/>
      <c r="J56" s="11"/>
      <c r="K56" s="22"/>
      <c r="L56"/>
      <c r="M56" s="11"/>
      <c r="N56" s="11"/>
      <c r="O56" s="22"/>
      <c r="P56"/>
      <c r="Q56" s="11"/>
      <c r="R56" s="11"/>
      <c r="S56" s="17"/>
      <c r="T56" s="20"/>
      <c r="U56" s="20"/>
      <c r="V56" s="20"/>
      <c r="W56" s="20"/>
      <c r="X56" s="20"/>
      <c r="Y56" s="20"/>
      <c r="Z56" s="20"/>
      <c r="AA56" s="20"/>
      <c r="AB56" s="20"/>
      <c r="AC56" s="20"/>
      <c r="AD56" s="20"/>
      <c r="AE56" s="20"/>
      <c r="AF56" s="20"/>
    </row>
    <row r="57" spans="1:32" ht="12.75">
      <c r="A57" s="3"/>
      <c r="B57" s="3"/>
      <c r="C57" s="21"/>
      <c r="D57"/>
      <c r="E57" s="11"/>
      <c r="F57" s="11"/>
      <c r="G57" s="13"/>
      <c r="H57"/>
      <c r="I57" s="11"/>
      <c r="J57" s="11"/>
      <c r="K57" s="22"/>
      <c r="L57"/>
      <c r="M57" s="11"/>
      <c r="N57" s="11"/>
      <c r="O57" s="22"/>
      <c r="P57"/>
      <c r="Q57" s="11"/>
      <c r="R57" s="11"/>
      <c r="S57" s="17"/>
      <c r="T57" s="20"/>
      <c r="U57" s="20"/>
      <c r="V57" s="20"/>
      <c r="W57" s="20"/>
      <c r="X57" s="20"/>
      <c r="Y57" s="20"/>
      <c r="Z57" s="20"/>
      <c r="AA57" s="20"/>
      <c r="AB57" s="20"/>
      <c r="AC57" s="20"/>
      <c r="AD57" s="20"/>
      <c r="AE57" s="20"/>
      <c r="AF57" s="20"/>
    </row>
    <row r="58" spans="1:32" ht="12.75">
      <c r="A58" s="3"/>
      <c r="B58" s="3"/>
      <c r="C58" s="21"/>
      <c r="D58"/>
      <c r="E58" s="11"/>
      <c r="F58" s="11"/>
      <c r="G58" s="13"/>
      <c r="H58"/>
      <c r="I58" s="11"/>
      <c r="J58" s="11"/>
      <c r="K58" s="22"/>
      <c r="L58"/>
      <c r="M58" s="11"/>
      <c r="N58" s="11"/>
      <c r="O58" s="22"/>
      <c r="P58"/>
      <c r="Q58" s="11"/>
      <c r="R58" s="11"/>
      <c r="S58" s="17"/>
      <c r="T58" s="20"/>
      <c r="U58" s="20"/>
      <c r="V58" s="20"/>
      <c r="W58" s="20"/>
      <c r="X58" s="20"/>
      <c r="Y58" s="20"/>
      <c r="Z58" s="20"/>
      <c r="AA58" s="20"/>
      <c r="AB58" s="20"/>
      <c r="AC58" s="20"/>
      <c r="AD58" s="20"/>
      <c r="AE58" s="20"/>
      <c r="AF58" s="20"/>
    </row>
    <row r="59" spans="1:32" ht="12.75">
      <c r="A59" s="3"/>
      <c r="B59" s="3"/>
      <c r="C59" s="21"/>
      <c r="D59"/>
      <c r="E59" s="11"/>
      <c r="F59" s="11"/>
      <c r="G59" s="13"/>
      <c r="H59"/>
      <c r="I59" s="11"/>
      <c r="J59" s="11"/>
      <c r="K59" s="22"/>
      <c r="L59"/>
      <c r="M59" s="11"/>
      <c r="N59" s="11"/>
      <c r="O59" s="22"/>
      <c r="P59"/>
      <c r="Q59" s="11"/>
      <c r="R59" s="11"/>
      <c r="S59" s="17"/>
      <c r="T59" s="20"/>
      <c r="U59" s="20"/>
      <c r="V59" s="20"/>
      <c r="W59" s="20"/>
      <c r="X59" s="20"/>
      <c r="Y59" s="20"/>
      <c r="Z59" s="20"/>
      <c r="AA59" s="20"/>
      <c r="AB59" s="20"/>
      <c r="AC59" s="20"/>
      <c r="AD59" s="20"/>
      <c r="AE59" s="20"/>
      <c r="AF59" s="20"/>
    </row>
    <row r="60" spans="1:32" ht="12.75">
      <c r="A60" s="3"/>
      <c r="B60" s="3"/>
      <c r="C60" s="21"/>
      <c r="D60"/>
      <c r="E60" s="11"/>
      <c r="F60" s="11"/>
      <c r="G60" s="13"/>
      <c r="H60"/>
      <c r="I60" s="11"/>
      <c r="J60" s="11"/>
      <c r="K60" s="22"/>
      <c r="L60"/>
      <c r="M60" s="11"/>
      <c r="N60" s="11"/>
      <c r="O60" s="22"/>
      <c r="P60"/>
      <c r="Q60" s="11"/>
      <c r="R60" s="11"/>
      <c r="S60" s="17"/>
      <c r="T60" s="20"/>
      <c r="U60" s="20"/>
      <c r="V60" s="20"/>
      <c r="W60" s="20"/>
      <c r="X60" s="20"/>
      <c r="Y60" s="20"/>
      <c r="Z60" s="20"/>
      <c r="AA60" s="20"/>
      <c r="AB60" s="20"/>
      <c r="AC60" s="20"/>
      <c r="AD60" s="20"/>
      <c r="AE60" s="20"/>
      <c r="AF60" s="20"/>
    </row>
    <row r="61" spans="1:32" ht="12.75">
      <c r="A61" s="3"/>
      <c r="B61" s="3"/>
      <c r="C61" s="21"/>
      <c r="D61"/>
      <c r="E61" s="11"/>
      <c r="F61" s="11"/>
      <c r="G61" s="13"/>
      <c r="H61"/>
      <c r="I61" s="11"/>
      <c r="J61" s="11"/>
      <c r="K61" s="22"/>
      <c r="L61"/>
      <c r="M61" s="11"/>
      <c r="N61" s="11"/>
      <c r="O61" s="22"/>
      <c r="P61"/>
      <c r="Q61" s="11"/>
      <c r="R61" s="11"/>
      <c r="S61" s="17"/>
      <c r="T61" s="20"/>
      <c r="U61" s="20"/>
      <c r="V61" s="20"/>
      <c r="W61" s="20"/>
      <c r="X61" s="20"/>
      <c r="Y61" s="20"/>
      <c r="Z61" s="20"/>
      <c r="AA61" s="20"/>
      <c r="AB61" s="20"/>
      <c r="AC61" s="20"/>
      <c r="AD61" s="20"/>
      <c r="AE61" s="20"/>
      <c r="AF61" s="20"/>
    </row>
    <row r="62" spans="1:32" ht="12.75">
      <c r="A62" s="3"/>
      <c r="B62" s="3"/>
      <c r="C62" s="21"/>
      <c r="D62"/>
      <c r="E62" s="11"/>
      <c r="F62" s="11"/>
      <c r="G62" s="13"/>
      <c r="H62"/>
      <c r="I62" s="11"/>
      <c r="J62" s="11"/>
      <c r="K62" s="22"/>
      <c r="L62"/>
      <c r="M62" s="11"/>
      <c r="N62" s="11"/>
      <c r="O62" s="22"/>
      <c r="P62"/>
      <c r="Q62" s="11"/>
      <c r="R62" s="11"/>
      <c r="S62" s="17"/>
      <c r="T62" s="20"/>
      <c r="U62" s="20"/>
      <c r="V62" s="20"/>
      <c r="W62" s="20"/>
      <c r="X62" s="20"/>
      <c r="Y62" s="20"/>
      <c r="Z62" s="20"/>
      <c r="AA62" s="20"/>
      <c r="AB62" s="20"/>
      <c r="AC62" s="20"/>
      <c r="AD62" s="20"/>
      <c r="AE62" s="20"/>
      <c r="AF62" s="20"/>
    </row>
    <row r="63" spans="1:32" ht="12.75">
      <c r="A63" s="3"/>
      <c r="B63" s="3"/>
      <c r="C63" s="21"/>
      <c r="D63"/>
      <c r="E63" s="11"/>
      <c r="F63" s="11"/>
      <c r="G63" s="13"/>
      <c r="H63"/>
      <c r="I63" s="11"/>
      <c r="J63" s="11"/>
      <c r="K63" s="22"/>
      <c r="L63"/>
      <c r="M63" s="11"/>
      <c r="N63" s="11"/>
      <c r="O63" s="22"/>
      <c r="P63"/>
      <c r="Q63" s="11"/>
      <c r="R63" s="11"/>
      <c r="S63" s="17"/>
      <c r="T63" s="20"/>
      <c r="U63" s="20"/>
      <c r="V63" s="20"/>
      <c r="W63" s="20"/>
      <c r="X63" s="20"/>
      <c r="Y63" s="20"/>
      <c r="Z63" s="20"/>
      <c r="AA63" s="20"/>
      <c r="AB63" s="20"/>
      <c r="AC63" s="20"/>
      <c r="AD63" s="20"/>
      <c r="AE63" s="20"/>
      <c r="AF63" s="20"/>
    </row>
    <row r="64" spans="1:32" ht="12.75">
      <c r="A64" s="3"/>
      <c r="B64" s="3"/>
      <c r="C64" s="21"/>
      <c r="D64"/>
      <c r="E64" s="11"/>
      <c r="F64" s="11"/>
      <c r="G64" s="13"/>
      <c r="H64"/>
      <c r="I64" s="11"/>
      <c r="J64" s="11"/>
      <c r="K64" s="22"/>
      <c r="L64"/>
      <c r="M64" s="11"/>
      <c r="N64" s="11"/>
      <c r="O64" s="22"/>
      <c r="P64"/>
      <c r="Q64" s="11"/>
      <c r="R64" s="11"/>
      <c r="S64" s="17"/>
      <c r="T64" s="20"/>
      <c r="U64" s="20"/>
      <c r="V64" s="20"/>
      <c r="W64" s="20"/>
      <c r="X64" s="20"/>
      <c r="Y64" s="20"/>
      <c r="Z64" s="20"/>
      <c r="AA64" s="20"/>
      <c r="AB64" s="20"/>
      <c r="AC64" s="20"/>
      <c r="AD64" s="20"/>
      <c r="AE64" s="20"/>
      <c r="AF64" s="20"/>
    </row>
    <row r="65" spans="1:32" ht="12.75">
      <c r="A65" s="3"/>
      <c r="B65" s="3"/>
      <c r="C65" s="21"/>
      <c r="D65"/>
      <c r="E65" s="11"/>
      <c r="F65" s="11"/>
      <c r="G65" s="13"/>
      <c r="H65"/>
      <c r="I65" s="11"/>
      <c r="J65" s="11"/>
      <c r="K65" s="22"/>
      <c r="L65"/>
      <c r="M65" s="11"/>
      <c r="N65" s="11"/>
      <c r="O65" s="22"/>
      <c r="P65"/>
      <c r="Q65" s="11"/>
      <c r="R65" s="11"/>
      <c r="S65" s="17"/>
      <c r="T65" s="20"/>
      <c r="U65" s="20"/>
      <c r="V65" s="20"/>
      <c r="W65" s="20"/>
      <c r="X65" s="20"/>
      <c r="Y65" s="20"/>
      <c r="Z65" s="20"/>
      <c r="AA65" s="20"/>
      <c r="AB65" s="20"/>
      <c r="AC65" s="20"/>
      <c r="AD65" s="20"/>
      <c r="AE65" s="20"/>
      <c r="AF65" s="20"/>
    </row>
    <row r="66" spans="1:32" ht="12.75">
      <c r="A66" s="3"/>
      <c r="B66" s="3"/>
      <c r="C66" s="21"/>
      <c r="D66"/>
      <c r="E66" s="11"/>
      <c r="F66" s="11"/>
      <c r="G66" s="13"/>
      <c r="H66"/>
      <c r="I66" s="11"/>
      <c r="J66" s="11"/>
      <c r="K66" s="22"/>
      <c r="L66"/>
      <c r="M66" s="11"/>
      <c r="N66" s="11"/>
      <c r="O66" s="22"/>
      <c r="P66"/>
      <c r="Q66" s="11"/>
      <c r="R66" s="11"/>
      <c r="S66" s="17"/>
      <c r="T66" s="20"/>
      <c r="U66" s="20"/>
      <c r="V66" s="20"/>
      <c r="W66" s="20"/>
      <c r="X66" s="20"/>
      <c r="Y66" s="20"/>
      <c r="Z66" s="20"/>
      <c r="AA66" s="20"/>
      <c r="AB66" s="20"/>
      <c r="AC66" s="20"/>
      <c r="AD66" s="20"/>
      <c r="AE66" s="20"/>
      <c r="AF66" s="20"/>
    </row>
    <row r="67" spans="1:32" ht="12.75">
      <c r="A67" s="3"/>
      <c r="B67" s="3"/>
      <c r="C67" s="21"/>
      <c r="D67"/>
      <c r="E67" s="11"/>
      <c r="F67" s="11"/>
      <c r="G67" s="13"/>
      <c r="H67"/>
      <c r="I67" s="11"/>
      <c r="J67" s="11"/>
      <c r="K67" s="22"/>
      <c r="L67"/>
      <c r="M67" s="11"/>
      <c r="N67" s="11"/>
      <c r="O67" s="22"/>
      <c r="P67"/>
      <c r="Q67" s="11"/>
      <c r="R67" s="11"/>
      <c r="S67" s="17"/>
      <c r="T67" s="20"/>
      <c r="U67" s="20"/>
      <c r="V67" s="20"/>
      <c r="W67" s="20"/>
      <c r="X67" s="20"/>
      <c r="Y67" s="20"/>
      <c r="Z67" s="20"/>
      <c r="AA67" s="20"/>
      <c r="AB67" s="20"/>
      <c r="AC67" s="20"/>
      <c r="AD67" s="20"/>
      <c r="AE67" s="20"/>
      <c r="AF67" s="20"/>
    </row>
    <row r="68" spans="1:32" ht="12.75">
      <c r="A68" s="3"/>
      <c r="B68" s="3"/>
      <c r="C68" s="21"/>
      <c r="D68"/>
      <c r="E68" s="11"/>
      <c r="F68" s="11"/>
      <c r="G68" s="13"/>
      <c r="H68"/>
      <c r="I68" s="11"/>
      <c r="J68" s="11"/>
      <c r="K68" s="22"/>
      <c r="L68"/>
      <c r="M68" s="11"/>
      <c r="N68" s="11"/>
      <c r="O68" s="22"/>
      <c r="P68"/>
      <c r="Q68" s="11"/>
      <c r="R68" s="11"/>
      <c r="S68" s="17"/>
      <c r="T68" s="20"/>
      <c r="U68" s="20"/>
      <c r="V68" s="20"/>
      <c r="W68" s="20"/>
      <c r="X68" s="20"/>
      <c r="Y68" s="20"/>
      <c r="Z68" s="20"/>
      <c r="AA68" s="20"/>
      <c r="AB68" s="20"/>
      <c r="AC68" s="20"/>
      <c r="AD68" s="20"/>
      <c r="AE68" s="20"/>
      <c r="AF68" s="20"/>
    </row>
    <row r="69" spans="1:32" ht="12.75">
      <c r="A69" s="3"/>
      <c r="B69" s="3"/>
      <c r="C69" s="21"/>
      <c r="D69"/>
      <c r="E69" s="11"/>
      <c r="F69" s="11"/>
      <c r="G69" s="13"/>
      <c r="H69"/>
      <c r="I69" s="11"/>
      <c r="J69" s="11"/>
      <c r="K69" s="22"/>
      <c r="L69"/>
      <c r="M69" s="11"/>
      <c r="N69" s="11"/>
      <c r="O69" s="22"/>
      <c r="P69"/>
      <c r="Q69" s="11"/>
      <c r="R69" s="11"/>
      <c r="S69" s="17"/>
      <c r="T69" s="20"/>
      <c r="U69" s="20"/>
      <c r="V69" s="20"/>
      <c r="W69" s="20"/>
      <c r="X69" s="20"/>
      <c r="Y69" s="20"/>
      <c r="Z69" s="20"/>
      <c r="AA69" s="20"/>
      <c r="AB69" s="20"/>
      <c r="AC69" s="20"/>
      <c r="AD69" s="20"/>
      <c r="AE69" s="20"/>
      <c r="AF69" s="20"/>
    </row>
    <row r="70" spans="1:32" ht="12.75">
      <c r="A70" s="3"/>
      <c r="B70" s="3"/>
      <c r="C70" s="21"/>
      <c r="D70"/>
      <c r="E70" s="11"/>
      <c r="F70" s="11"/>
      <c r="G70" s="13"/>
      <c r="H70"/>
      <c r="I70" s="11"/>
      <c r="J70" s="11"/>
      <c r="K70" s="22"/>
      <c r="L70"/>
      <c r="M70" s="11"/>
      <c r="N70" s="11"/>
      <c r="O70" s="22"/>
      <c r="P70"/>
      <c r="Q70" s="11"/>
      <c r="R70" s="11"/>
      <c r="S70" s="17"/>
      <c r="T70" s="20"/>
      <c r="U70" s="20"/>
      <c r="V70" s="20"/>
      <c r="W70" s="20"/>
      <c r="X70" s="20"/>
      <c r="Y70" s="20"/>
      <c r="Z70" s="20"/>
      <c r="AA70" s="20"/>
      <c r="AB70" s="20"/>
      <c r="AC70" s="20"/>
      <c r="AD70" s="20"/>
      <c r="AE70" s="20"/>
      <c r="AF70" s="20"/>
    </row>
    <row r="71" spans="1:32" ht="12.75">
      <c r="A71" s="3"/>
      <c r="B71" s="3"/>
      <c r="C71" s="21"/>
      <c r="D71"/>
      <c r="E71" s="11"/>
      <c r="F71" s="11"/>
      <c r="G71" s="13"/>
      <c r="H71"/>
      <c r="I71" s="11"/>
      <c r="J71" s="11"/>
      <c r="K71" s="22"/>
      <c r="L71"/>
      <c r="M71" s="11"/>
      <c r="N71" s="11"/>
      <c r="O71" s="22"/>
      <c r="P71"/>
      <c r="Q71" s="11"/>
      <c r="R71" s="11"/>
      <c r="S71" s="17"/>
      <c r="T71" s="20"/>
      <c r="U71" s="20"/>
      <c r="V71" s="20"/>
      <c r="W71" s="20"/>
      <c r="X71" s="20"/>
      <c r="Y71" s="20"/>
      <c r="Z71" s="20"/>
      <c r="AA71" s="20"/>
      <c r="AB71" s="20"/>
      <c r="AC71" s="20"/>
      <c r="AD71" s="20"/>
      <c r="AE71" s="20"/>
      <c r="AF71" s="20"/>
    </row>
    <row r="72" spans="1:32" ht="12.75">
      <c r="A72" s="3"/>
      <c r="B72" s="3"/>
      <c r="C72" s="21"/>
      <c r="D72"/>
      <c r="E72" s="11"/>
      <c r="F72" s="11"/>
      <c r="G72" s="13"/>
      <c r="H72"/>
      <c r="I72" s="11"/>
      <c r="J72" s="11"/>
      <c r="K72" s="22"/>
      <c r="L72"/>
      <c r="M72" s="11"/>
      <c r="N72" s="11"/>
      <c r="O72" s="22"/>
      <c r="P72"/>
      <c r="Q72" s="11"/>
      <c r="R72" s="11"/>
      <c r="S72" s="17"/>
      <c r="T72" s="20"/>
      <c r="U72" s="20"/>
      <c r="V72" s="20"/>
      <c r="W72" s="20"/>
      <c r="X72" s="20"/>
      <c r="Y72" s="20"/>
      <c r="Z72" s="20"/>
      <c r="AA72" s="20"/>
      <c r="AB72" s="20"/>
      <c r="AC72" s="20"/>
      <c r="AD72" s="20"/>
      <c r="AE72" s="20"/>
      <c r="AF72" s="20"/>
    </row>
    <row r="73" spans="1:32" ht="12.75">
      <c r="A73" s="3"/>
      <c r="B73" s="3"/>
      <c r="C73" s="21"/>
      <c r="D73"/>
      <c r="E73" s="11"/>
      <c r="F73" s="11"/>
      <c r="G73" s="13"/>
      <c r="H73"/>
      <c r="I73" s="11"/>
      <c r="J73" s="11"/>
      <c r="K73" s="22"/>
      <c r="L73"/>
      <c r="M73" s="11"/>
      <c r="N73" s="11"/>
      <c r="O73" s="22"/>
      <c r="P73"/>
      <c r="Q73" s="11"/>
      <c r="R73" s="11"/>
      <c r="S73" s="17"/>
      <c r="T73" s="20"/>
      <c r="U73" s="20"/>
      <c r="V73" s="20"/>
      <c r="W73" s="20"/>
      <c r="X73" s="20"/>
      <c r="Y73" s="20"/>
      <c r="Z73" s="20"/>
      <c r="AA73" s="20"/>
      <c r="AB73" s="20"/>
      <c r="AC73" s="20"/>
      <c r="AD73" s="20"/>
      <c r="AE73" s="20"/>
      <c r="AF73" s="20"/>
    </row>
    <row r="74" spans="1:32" ht="12.75">
      <c r="A74" s="3"/>
      <c r="B74" s="3"/>
      <c r="C74" s="21"/>
      <c r="D74"/>
      <c r="E74" s="11"/>
      <c r="F74" s="11"/>
      <c r="G74" s="13"/>
      <c r="H74"/>
      <c r="I74" s="11"/>
      <c r="J74" s="11"/>
      <c r="K74" s="22"/>
      <c r="L74"/>
      <c r="M74" s="11"/>
      <c r="N74" s="11"/>
      <c r="O74" s="22"/>
      <c r="P74"/>
      <c r="Q74" s="11"/>
      <c r="R74" s="11"/>
      <c r="S74" s="17"/>
      <c r="T74" s="20"/>
      <c r="U74" s="20"/>
      <c r="V74" s="20"/>
      <c r="W74" s="20"/>
      <c r="X74" s="20"/>
      <c r="Y74" s="20"/>
      <c r="Z74" s="20"/>
      <c r="AA74" s="20"/>
      <c r="AB74" s="20"/>
      <c r="AC74" s="20"/>
      <c r="AD74" s="20"/>
      <c r="AE74" s="20"/>
      <c r="AF74" s="20"/>
    </row>
    <row r="75" spans="1:32" ht="12.75">
      <c r="A75" s="3"/>
      <c r="B75" s="3"/>
      <c r="C75" s="21"/>
      <c r="D75"/>
      <c r="E75" s="11"/>
      <c r="F75" s="11"/>
      <c r="G75" s="13"/>
      <c r="H75"/>
      <c r="I75" s="11"/>
      <c r="J75" s="11"/>
      <c r="K75" s="22"/>
      <c r="L75"/>
      <c r="M75" s="11"/>
      <c r="N75" s="11"/>
      <c r="O75" s="22"/>
      <c r="P75"/>
      <c r="Q75" s="11"/>
      <c r="R75" s="11"/>
      <c r="S75" s="17"/>
      <c r="T75" s="20"/>
      <c r="U75" s="20"/>
      <c r="V75" s="20"/>
      <c r="W75" s="20"/>
      <c r="X75" s="20"/>
      <c r="Y75" s="20"/>
      <c r="Z75" s="20"/>
      <c r="AA75" s="20"/>
      <c r="AB75" s="20"/>
      <c r="AC75" s="20"/>
      <c r="AD75" s="20"/>
      <c r="AE75" s="20"/>
      <c r="AF75" s="20"/>
    </row>
    <row r="76" spans="1:32" ht="12.75">
      <c r="A76" s="3"/>
      <c r="B76" s="3"/>
      <c r="C76" s="21"/>
      <c r="D76"/>
      <c r="E76" s="11"/>
      <c r="F76" s="11"/>
      <c r="G76" s="13"/>
      <c r="H76"/>
      <c r="I76" s="11"/>
      <c r="J76" s="11"/>
      <c r="K76" s="22"/>
      <c r="L76"/>
      <c r="M76" s="11"/>
      <c r="N76" s="11"/>
      <c r="O76" s="22"/>
      <c r="P76"/>
      <c r="Q76" s="11"/>
      <c r="R76" s="11"/>
      <c r="S76" s="17"/>
      <c r="T76" s="20"/>
      <c r="U76" s="20"/>
      <c r="V76" s="20"/>
      <c r="W76" s="20"/>
      <c r="X76" s="20"/>
      <c r="Y76" s="20"/>
      <c r="Z76" s="20"/>
      <c r="AA76" s="20"/>
      <c r="AB76" s="20"/>
      <c r="AC76" s="20"/>
      <c r="AD76" s="20"/>
      <c r="AE76" s="20"/>
      <c r="AF76" s="20"/>
    </row>
    <row r="77" spans="1:32" ht="12.75">
      <c r="A77" s="3"/>
      <c r="B77" s="3"/>
      <c r="C77" s="21"/>
      <c r="D77"/>
      <c r="E77" s="11"/>
      <c r="F77" s="11"/>
      <c r="G77" s="13"/>
      <c r="H77"/>
      <c r="I77" s="11"/>
      <c r="J77" s="11"/>
      <c r="K77" s="22"/>
      <c r="L77"/>
      <c r="M77" s="11"/>
      <c r="N77" s="11"/>
      <c r="O77" s="22"/>
      <c r="P77"/>
      <c r="Q77" s="11"/>
      <c r="R77" s="11"/>
      <c r="S77" s="17"/>
      <c r="T77" s="20"/>
      <c r="U77" s="20"/>
      <c r="V77" s="20"/>
      <c r="W77" s="20"/>
      <c r="X77" s="20"/>
      <c r="Y77" s="20"/>
      <c r="Z77" s="20"/>
      <c r="AA77" s="20"/>
      <c r="AB77" s="20"/>
      <c r="AC77" s="20"/>
      <c r="AD77" s="20"/>
      <c r="AE77" s="20"/>
      <c r="AF77" s="20"/>
    </row>
    <row r="78" spans="5:18" ht="12.75">
      <c r="E78" s="11"/>
      <c r="F78" s="11"/>
      <c r="I78" s="11"/>
      <c r="J78" s="11"/>
      <c r="M78" s="11"/>
      <c r="N78" s="11"/>
      <c r="Q78" s="11"/>
      <c r="R78" s="11"/>
    </row>
    <row r="79" spans="5:18" ht="12.75">
      <c r="E79" s="11"/>
      <c r="F79" s="11"/>
      <c r="I79" s="11"/>
      <c r="J79" s="11"/>
      <c r="M79" s="11"/>
      <c r="N79" s="11"/>
      <c r="Q79" s="11"/>
      <c r="R79" s="11"/>
    </row>
    <row r="80" spans="5:18" ht="12.75">
      <c r="E80" s="11"/>
      <c r="F80" s="11"/>
      <c r="I80" s="11"/>
      <c r="J80" s="11"/>
      <c r="M80" s="11"/>
      <c r="N80" s="11"/>
      <c r="Q80" s="11"/>
      <c r="R80" s="11"/>
    </row>
    <row r="81" spans="5:18" ht="12.75">
      <c r="E81" s="11"/>
      <c r="F81" s="11"/>
      <c r="I81" s="11"/>
      <c r="J81" s="11"/>
      <c r="M81" s="11"/>
      <c r="N81" s="11"/>
      <c r="Q81" s="11"/>
      <c r="R81" s="11"/>
    </row>
    <row r="82" spans="5:18" ht="12.75">
      <c r="E82" s="11"/>
      <c r="F82" s="11"/>
      <c r="I82" s="11"/>
      <c r="J82" s="11"/>
      <c r="M82" s="11"/>
      <c r="N82" s="11"/>
      <c r="Q82" s="11"/>
      <c r="R82" s="11"/>
    </row>
    <row r="83" spans="5:18" ht="12.75">
      <c r="E83" s="11"/>
      <c r="F83" s="11"/>
      <c r="I83" s="11"/>
      <c r="J83" s="11"/>
      <c r="M83" s="11"/>
      <c r="N83" s="11"/>
      <c r="Q83" s="11"/>
      <c r="R83" s="11"/>
    </row>
    <row r="84" spans="5:18" ht="12.75">
      <c r="E84" s="11"/>
      <c r="F84" s="11"/>
      <c r="I84" s="11"/>
      <c r="J84" s="11"/>
      <c r="M84" s="11"/>
      <c r="N84" s="11"/>
      <c r="Q84" s="11"/>
      <c r="R84" s="11"/>
    </row>
    <row r="85" spans="5:18" ht="12.75">
      <c r="E85" s="11"/>
      <c r="F85" s="11"/>
      <c r="I85" s="11"/>
      <c r="J85" s="11"/>
      <c r="M85" s="11"/>
      <c r="N85" s="11"/>
      <c r="Q85" s="11"/>
      <c r="R85" s="11"/>
    </row>
    <row r="86" spans="5:18" ht="12.75">
      <c r="E86" s="11"/>
      <c r="F86" s="11"/>
      <c r="I86" s="11"/>
      <c r="J86" s="11"/>
      <c r="M86" s="11"/>
      <c r="N86" s="11"/>
      <c r="Q86" s="11"/>
      <c r="R86" s="11"/>
    </row>
    <row r="87" spans="5:18" ht="12.75">
      <c r="E87" s="11"/>
      <c r="F87" s="11"/>
      <c r="I87" s="11"/>
      <c r="J87" s="11"/>
      <c r="M87" s="11"/>
      <c r="N87" s="11"/>
      <c r="Q87" s="11"/>
      <c r="R87" s="11"/>
    </row>
    <row r="88" spans="5:18" ht="12.75">
      <c r="E88" s="11"/>
      <c r="F88" s="11"/>
      <c r="I88" s="11"/>
      <c r="J88" s="11"/>
      <c r="M88" s="11"/>
      <c r="N88" s="11"/>
      <c r="Q88" s="11"/>
      <c r="R88" s="11"/>
    </row>
    <row r="89" spans="5:18" ht="12.75">
      <c r="E89" s="11"/>
      <c r="F89" s="11"/>
      <c r="I89" s="11"/>
      <c r="J89" s="11"/>
      <c r="M89" s="11"/>
      <c r="N89" s="11"/>
      <c r="Q89" s="11"/>
      <c r="R89" s="11"/>
    </row>
    <row r="90" spans="5:18" ht="12.75">
      <c r="E90" s="11"/>
      <c r="F90" s="11"/>
      <c r="I90" s="11"/>
      <c r="J90" s="11"/>
      <c r="M90" s="11"/>
      <c r="N90" s="11"/>
      <c r="Q90" s="11"/>
      <c r="R90" s="11"/>
    </row>
    <row r="91" spans="5:18" ht="12.75">
      <c r="E91" s="11"/>
      <c r="F91" s="11"/>
      <c r="I91" s="11"/>
      <c r="J91" s="11"/>
      <c r="M91" s="11"/>
      <c r="N91" s="11"/>
      <c r="Q91" s="11"/>
      <c r="R91" s="11"/>
    </row>
    <row r="92" spans="5:18" ht="12.75">
      <c r="E92" s="11"/>
      <c r="F92" s="11"/>
      <c r="I92" s="11"/>
      <c r="J92" s="11"/>
      <c r="M92" s="11"/>
      <c r="N92" s="11"/>
      <c r="Q92" s="11"/>
      <c r="R92" s="11"/>
    </row>
    <row r="93" spans="5:18" ht="12.75">
      <c r="E93" s="11"/>
      <c r="F93" s="11"/>
      <c r="I93" s="11"/>
      <c r="J93" s="11"/>
      <c r="M93" s="11"/>
      <c r="N93" s="11"/>
      <c r="Q93" s="11"/>
      <c r="R93" s="11"/>
    </row>
    <row r="94" spans="5:18" ht="12.75">
      <c r="E94" s="11"/>
      <c r="F94" s="11"/>
      <c r="I94" s="11"/>
      <c r="J94" s="11"/>
      <c r="M94" s="11"/>
      <c r="N94" s="11"/>
      <c r="Q94" s="11"/>
      <c r="R94" s="11"/>
    </row>
    <row r="95" spans="5:18" ht="12.75">
      <c r="E95" s="11"/>
      <c r="F95" s="11"/>
      <c r="I95" s="11"/>
      <c r="J95" s="11"/>
      <c r="M95" s="11"/>
      <c r="N95" s="11"/>
      <c r="Q95" s="11"/>
      <c r="R95" s="11"/>
    </row>
    <row r="96" spans="5:18" ht="12.75">
      <c r="E96" s="11"/>
      <c r="F96" s="11"/>
      <c r="I96" s="11"/>
      <c r="J96" s="11"/>
      <c r="M96" s="11"/>
      <c r="N96" s="11"/>
      <c r="Q96" s="11"/>
      <c r="R96" s="11"/>
    </row>
    <row r="97" spans="5:18" ht="12.75">
      <c r="E97" s="11"/>
      <c r="F97" s="11"/>
      <c r="I97" s="11"/>
      <c r="J97" s="11"/>
      <c r="M97" s="11"/>
      <c r="N97" s="11"/>
      <c r="Q97" s="11"/>
      <c r="R97" s="11"/>
    </row>
    <row r="98" spans="5:18" ht="12.75">
      <c r="E98" s="11"/>
      <c r="F98" s="11"/>
      <c r="I98" s="11"/>
      <c r="J98" s="11"/>
      <c r="M98" s="11"/>
      <c r="N98" s="11"/>
      <c r="Q98" s="11"/>
      <c r="R98" s="11"/>
    </row>
    <row r="99" spans="5:18" ht="12.75">
      <c r="E99" s="11"/>
      <c r="F99" s="11"/>
      <c r="I99" s="11"/>
      <c r="J99" s="11"/>
      <c r="M99" s="11"/>
      <c r="N99" s="11"/>
      <c r="Q99" s="11"/>
      <c r="R99" s="11"/>
    </row>
    <row r="100" spans="5:18" ht="12.75">
      <c r="E100" s="11"/>
      <c r="F100" s="11"/>
      <c r="I100" s="11"/>
      <c r="J100" s="11"/>
      <c r="M100" s="11"/>
      <c r="N100" s="11"/>
      <c r="Q100" s="11"/>
      <c r="R100" s="11"/>
    </row>
    <row r="101" spans="5:18" ht="12.75">
      <c r="E101" s="11"/>
      <c r="F101" s="11"/>
      <c r="I101" s="11"/>
      <c r="J101" s="11"/>
      <c r="M101" s="11"/>
      <c r="N101" s="11"/>
      <c r="Q101" s="11"/>
      <c r="R101" s="11"/>
    </row>
    <row r="102" spans="5:18" ht="12.75">
      <c r="E102" s="11"/>
      <c r="F102" s="11"/>
      <c r="I102" s="11"/>
      <c r="J102" s="11"/>
      <c r="M102" s="11"/>
      <c r="N102" s="11"/>
      <c r="Q102" s="11"/>
      <c r="R102" s="11"/>
    </row>
    <row r="103" spans="5:18" ht="12.75">
      <c r="E103" s="11"/>
      <c r="F103" s="11"/>
      <c r="I103" s="11"/>
      <c r="J103" s="11"/>
      <c r="M103" s="11"/>
      <c r="N103" s="11"/>
      <c r="Q103" s="11"/>
      <c r="R103" s="11"/>
    </row>
    <row r="104" spans="5:18" ht="12.75">
      <c r="E104" s="11"/>
      <c r="F104" s="11"/>
      <c r="I104" s="11"/>
      <c r="J104" s="11"/>
      <c r="M104" s="11"/>
      <c r="N104" s="11"/>
      <c r="Q104" s="11"/>
      <c r="R104" s="11"/>
    </row>
    <row r="105" spans="5:18" ht="12.75">
      <c r="E105" s="11"/>
      <c r="F105" s="11"/>
      <c r="I105" s="11"/>
      <c r="J105" s="11"/>
      <c r="M105" s="11"/>
      <c r="N105" s="11"/>
      <c r="Q105" s="11"/>
      <c r="R105" s="11"/>
    </row>
    <row r="106" spans="5:18" ht="12.75">
      <c r="E106" s="11"/>
      <c r="F106" s="11"/>
      <c r="I106" s="11"/>
      <c r="J106" s="11"/>
      <c r="M106" s="11"/>
      <c r="N106" s="11"/>
      <c r="Q106" s="11"/>
      <c r="R106" s="11"/>
    </row>
    <row r="107" spans="5:18" ht="12.75">
      <c r="E107" s="11"/>
      <c r="F107" s="11"/>
      <c r="I107" s="11"/>
      <c r="J107" s="11"/>
      <c r="M107" s="11"/>
      <c r="N107" s="11"/>
      <c r="Q107" s="11"/>
      <c r="R107" s="11"/>
    </row>
    <row r="108" spans="5:18" ht="12.75">
      <c r="E108" s="11"/>
      <c r="F108" s="11"/>
      <c r="I108" s="11"/>
      <c r="J108" s="11"/>
      <c r="M108" s="11"/>
      <c r="N108" s="11"/>
      <c r="Q108" s="11"/>
      <c r="R108" s="11"/>
    </row>
    <row r="109" spans="5:18" ht="12.75">
      <c r="E109" s="11"/>
      <c r="F109" s="11"/>
      <c r="I109" s="11"/>
      <c r="J109" s="11"/>
      <c r="M109" s="11"/>
      <c r="N109" s="11"/>
      <c r="Q109" s="11"/>
      <c r="R109" s="11"/>
    </row>
    <row r="110" spans="5:18" ht="12.75">
      <c r="E110" s="11"/>
      <c r="F110" s="11"/>
      <c r="I110" s="11"/>
      <c r="J110" s="11"/>
      <c r="M110" s="11"/>
      <c r="N110" s="11"/>
      <c r="Q110" s="11"/>
      <c r="R110" s="11"/>
    </row>
    <row r="111" spans="5:18" ht="12.75">
      <c r="E111" s="11"/>
      <c r="F111" s="11"/>
      <c r="I111" s="11"/>
      <c r="J111" s="11"/>
      <c r="M111" s="11"/>
      <c r="N111" s="11"/>
      <c r="Q111" s="11"/>
      <c r="R111" s="11"/>
    </row>
    <row r="112" spans="5:18" ht="12.75">
      <c r="E112" s="11"/>
      <c r="F112" s="11"/>
      <c r="I112" s="11"/>
      <c r="J112" s="11"/>
      <c r="M112" s="11"/>
      <c r="N112" s="11"/>
      <c r="Q112" s="11"/>
      <c r="R112" s="11"/>
    </row>
    <row r="113" spans="5:18" ht="12.75">
      <c r="E113" s="11"/>
      <c r="F113" s="11"/>
      <c r="I113" s="11"/>
      <c r="J113" s="11"/>
      <c r="M113" s="11"/>
      <c r="N113" s="11"/>
      <c r="Q113" s="11"/>
      <c r="R113" s="11"/>
    </row>
    <row r="114" spans="5:18" ht="12.75">
      <c r="E114" s="11"/>
      <c r="F114" s="11"/>
      <c r="I114" s="11"/>
      <c r="J114" s="11"/>
      <c r="M114" s="11"/>
      <c r="N114" s="11"/>
      <c r="Q114" s="11"/>
      <c r="R114" s="11"/>
    </row>
    <row r="115" spans="5:18" ht="12.75">
      <c r="E115" s="11"/>
      <c r="F115" s="11"/>
      <c r="I115" s="11"/>
      <c r="J115" s="11"/>
      <c r="M115" s="11"/>
      <c r="N115" s="11"/>
      <c r="Q115" s="11"/>
      <c r="R115" s="11"/>
    </row>
    <row r="116" spans="5:18" ht="12.75">
      <c r="E116" s="11"/>
      <c r="F116" s="11"/>
      <c r="I116" s="11"/>
      <c r="J116" s="11"/>
      <c r="M116" s="11"/>
      <c r="N116" s="11"/>
      <c r="Q116" s="11"/>
      <c r="R116" s="11"/>
    </row>
    <row r="117" spans="5:18" ht="12.75">
      <c r="E117" s="11"/>
      <c r="F117" s="11"/>
      <c r="I117" s="11"/>
      <c r="J117" s="11"/>
      <c r="M117" s="11"/>
      <c r="N117" s="11"/>
      <c r="Q117" s="11"/>
      <c r="R117" s="11"/>
    </row>
    <row r="118" spans="5:18" ht="12.75">
      <c r="E118" s="11"/>
      <c r="F118" s="11"/>
      <c r="I118" s="11"/>
      <c r="J118" s="11"/>
      <c r="M118" s="11"/>
      <c r="N118" s="11"/>
      <c r="Q118" s="11"/>
      <c r="R118" s="11"/>
    </row>
    <row r="119" spans="5:18" ht="12.75">
      <c r="E119" s="11"/>
      <c r="F119" s="11"/>
      <c r="I119" s="11"/>
      <c r="J119" s="11"/>
      <c r="M119" s="11"/>
      <c r="N119" s="11"/>
      <c r="Q119" s="11"/>
      <c r="R119" s="11"/>
    </row>
    <row r="120" spans="5:18" ht="12.75">
      <c r="E120" s="11"/>
      <c r="F120" s="11"/>
      <c r="I120" s="11"/>
      <c r="J120" s="11"/>
      <c r="M120" s="11"/>
      <c r="N120" s="11"/>
      <c r="Q120" s="11"/>
      <c r="R120" s="11"/>
    </row>
    <row r="121" spans="5:18" ht="12.75">
      <c r="E121" s="11"/>
      <c r="F121" s="11"/>
      <c r="I121" s="11"/>
      <c r="J121" s="11"/>
      <c r="M121" s="11"/>
      <c r="N121" s="11"/>
      <c r="Q121" s="11"/>
      <c r="R121" s="11"/>
    </row>
    <row r="122" spans="5:18" ht="12.75">
      <c r="E122" s="11"/>
      <c r="F122" s="11"/>
      <c r="I122" s="11"/>
      <c r="J122" s="11"/>
      <c r="M122" s="11"/>
      <c r="N122" s="11"/>
      <c r="Q122" s="11"/>
      <c r="R122" s="11"/>
    </row>
    <row r="123" spans="5:18" ht="12.75">
      <c r="E123" s="11"/>
      <c r="F123" s="11"/>
      <c r="I123" s="11"/>
      <c r="J123" s="11"/>
      <c r="M123" s="11"/>
      <c r="N123" s="11"/>
      <c r="Q123" s="11"/>
      <c r="R123" s="11"/>
    </row>
    <row r="124" spans="5:18" ht="12.75">
      <c r="E124" s="11"/>
      <c r="F124" s="11"/>
      <c r="I124" s="11"/>
      <c r="J124" s="11"/>
      <c r="M124" s="11"/>
      <c r="N124" s="11"/>
      <c r="Q124" s="11"/>
      <c r="R124" s="11"/>
    </row>
    <row r="125" spans="5:18" ht="12.75">
      <c r="E125" s="11"/>
      <c r="F125" s="11"/>
      <c r="I125" s="11"/>
      <c r="J125" s="11"/>
      <c r="M125" s="11"/>
      <c r="N125" s="11"/>
      <c r="Q125" s="11"/>
      <c r="R125" s="11"/>
    </row>
    <row r="126" spans="5:18" ht="12.75">
      <c r="E126" s="11"/>
      <c r="F126" s="11"/>
      <c r="I126" s="11"/>
      <c r="J126" s="11"/>
      <c r="M126" s="11"/>
      <c r="N126" s="11"/>
      <c r="Q126" s="11"/>
      <c r="R126" s="11"/>
    </row>
    <row r="127" spans="5:18" ht="12.75">
      <c r="E127" s="11"/>
      <c r="F127" s="11"/>
      <c r="I127" s="11"/>
      <c r="J127" s="11"/>
      <c r="M127" s="11"/>
      <c r="N127" s="11"/>
      <c r="Q127" s="11"/>
      <c r="R127" s="11"/>
    </row>
    <row r="128" spans="5:18" ht="12.75">
      <c r="E128" s="11"/>
      <c r="F128" s="11"/>
      <c r="I128" s="11"/>
      <c r="J128" s="11"/>
      <c r="M128" s="11"/>
      <c r="N128" s="11"/>
      <c r="Q128" s="11"/>
      <c r="R128" s="11"/>
    </row>
    <row r="129" spans="5:18" ht="12.75">
      <c r="E129" s="11"/>
      <c r="F129" s="11"/>
      <c r="I129" s="11"/>
      <c r="J129" s="11"/>
      <c r="M129" s="11"/>
      <c r="N129" s="11"/>
      <c r="Q129" s="11"/>
      <c r="R129" s="11"/>
    </row>
    <row r="130" spans="5:18" ht="12.75">
      <c r="E130" s="11"/>
      <c r="F130" s="11"/>
      <c r="I130" s="11"/>
      <c r="J130" s="11"/>
      <c r="M130" s="11"/>
      <c r="N130" s="11"/>
      <c r="Q130" s="11"/>
      <c r="R130" s="11"/>
    </row>
    <row r="131" spans="5:18" ht="12.75">
      <c r="E131" s="11"/>
      <c r="F131" s="11"/>
      <c r="I131" s="11"/>
      <c r="J131" s="11"/>
      <c r="M131" s="11"/>
      <c r="N131" s="11"/>
      <c r="Q131" s="11"/>
      <c r="R131" s="11"/>
    </row>
    <row r="132" spans="5:18" ht="12.75">
      <c r="E132" s="11"/>
      <c r="F132" s="11"/>
      <c r="I132" s="11"/>
      <c r="J132" s="11"/>
      <c r="M132" s="11"/>
      <c r="N132" s="11"/>
      <c r="Q132" s="11"/>
      <c r="R132" s="11"/>
    </row>
    <row r="133" spans="5:18" ht="12.75">
      <c r="E133" s="11"/>
      <c r="F133" s="11"/>
      <c r="I133" s="11"/>
      <c r="J133" s="11"/>
      <c r="M133" s="11"/>
      <c r="N133" s="11"/>
      <c r="Q133" s="11"/>
      <c r="R133" s="11"/>
    </row>
    <row r="134" spans="5:18" ht="12.75">
      <c r="E134" s="11"/>
      <c r="F134" s="11"/>
      <c r="I134" s="11"/>
      <c r="J134" s="11"/>
      <c r="M134" s="11"/>
      <c r="N134" s="11"/>
      <c r="Q134" s="11"/>
      <c r="R134" s="11"/>
    </row>
    <row r="135" spans="5:18" ht="12.75">
      <c r="E135" s="11"/>
      <c r="F135" s="11"/>
      <c r="I135" s="11"/>
      <c r="J135" s="11"/>
      <c r="M135" s="11"/>
      <c r="N135" s="11"/>
      <c r="Q135" s="11"/>
      <c r="R135" s="11"/>
    </row>
    <row r="136" spans="5:18" ht="12.75">
      <c r="E136" s="11"/>
      <c r="F136" s="11"/>
      <c r="I136" s="11"/>
      <c r="J136" s="11"/>
      <c r="M136" s="11"/>
      <c r="N136" s="11"/>
      <c r="Q136" s="11"/>
      <c r="R136" s="11"/>
    </row>
    <row r="137" spans="5:18" ht="12.75">
      <c r="E137" s="11"/>
      <c r="F137" s="11"/>
      <c r="I137" s="11"/>
      <c r="J137" s="11"/>
      <c r="M137" s="11"/>
      <c r="N137" s="11"/>
      <c r="Q137" s="11"/>
      <c r="R137" s="11"/>
    </row>
    <row r="138" spans="5:18" ht="12.75">
      <c r="E138" s="11"/>
      <c r="F138" s="11"/>
      <c r="I138" s="11"/>
      <c r="J138" s="11"/>
      <c r="M138" s="11"/>
      <c r="N138" s="11"/>
      <c r="Q138" s="11"/>
      <c r="R138" s="11"/>
    </row>
    <row r="139" spans="5:18" ht="12.75">
      <c r="E139" s="11"/>
      <c r="F139" s="11"/>
      <c r="I139" s="11"/>
      <c r="J139" s="11"/>
      <c r="M139" s="11"/>
      <c r="N139" s="11"/>
      <c r="Q139" s="11"/>
      <c r="R139" s="11"/>
    </row>
    <row r="140" spans="5:18" ht="12.75">
      <c r="E140" s="11"/>
      <c r="F140" s="11"/>
      <c r="I140" s="11"/>
      <c r="J140" s="11"/>
      <c r="M140" s="11"/>
      <c r="N140" s="11"/>
      <c r="Q140" s="11"/>
      <c r="R140" s="11"/>
    </row>
    <row r="141" spans="5:18" ht="12.75">
      <c r="E141" s="11"/>
      <c r="F141" s="11"/>
      <c r="I141" s="11"/>
      <c r="J141" s="11"/>
      <c r="M141" s="11"/>
      <c r="N141" s="11"/>
      <c r="Q141" s="11"/>
      <c r="R141" s="11"/>
    </row>
    <row r="142" spans="5:18" ht="12.75">
      <c r="E142" s="11"/>
      <c r="F142" s="11"/>
      <c r="I142" s="11"/>
      <c r="J142" s="11"/>
      <c r="M142" s="11"/>
      <c r="N142" s="11"/>
      <c r="Q142" s="11"/>
      <c r="R142" s="11"/>
    </row>
    <row r="143" spans="5:18" ht="12.75">
      <c r="E143" s="11"/>
      <c r="F143" s="11"/>
      <c r="I143" s="11"/>
      <c r="J143" s="11"/>
      <c r="M143" s="11"/>
      <c r="N143" s="11"/>
      <c r="Q143" s="11"/>
      <c r="R143" s="11"/>
    </row>
    <row r="144" spans="5:18" ht="12.75">
      <c r="E144" s="11"/>
      <c r="F144" s="11"/>
      <c r="I144" s="11"/>
      <c r="J144" s="11"/>
      <c r="M144" s="11"/>
      <c r="N144" s="11"/>
      <c r="Q144" s="11"/>
      <c r="R144" s="11"/>
    </row>
    <row r="145" spans="5:18" ht="12.75">
      <c r="E145" s="11"/>
      <c r="F145" s="11"/>
      <c r="I145" s="11"/>
      <c r="J145" s="11"/>
      <c r="M145" s="11"/>
      <c r="N145" s="11"/>
      <c r="Q145" s="11"/>
      <c r="R145" s="11"/>
    </row>
    <row r="146" spans="5:18" ht="12.75">
      <c r="E146" s="11"/>
      <c r="F146" s="11"/>
      <c r="I146" s="11"/>
      <c r="J146" s="11"/>
      <c r="M146" s="11"/>
      <c r="N146" s="11"/>
      <c r="Q146" s="11"/>
      <c r="R146" s="11"/>
    </row>
    <row r="147" spans="5:18" ht="12.75">
      <c r="E147" s="11"/>
      <c r="F147" s="11"/>
      <c r="I147" s="11"/>
      <c r="J147" s="11"/>
      <c r="M147" s="11"/>
      <c r="N147" s="11"/>
      <c r="Q147" s="11"/>
      <c r="R147" s="11"/>
    </row>
    <row r="148" spans="5:18" ht="12.75">
      <c r="E148" s="11"/>
      <c r="F148" s="11"/>
      <c r="I148" s="11"/>
      <c r="J148" s="11"/>
      <c r="M148" s="11"/>
      <c r="N148" s="11"/>
      <c r="Q148" s="11"/>
      <c r="R148" s="11"/>
    </row>
    <row r="149" spans="5:18" ht="12.75">
      <c r="E149" s="11"/>
      <c r="F149" s="11"/>
      <c r="I149" s="11"/>
      <c r="J149" s="11"/>
      <c r="M149" s="11"/>
      <c r="N149" s="11"/>
      <c r="Q149" s="11"/>
      <c r="R149" s="11"/>
    </row>
    <row r="150" spans="5:18" ht="12.75">
      <c r="E150" s="11"/>
      <c r="F150" s="11"/>
      <c r="I150" s="11"/>
      <c r="J150" s="11"/>
      <c r="M150" s="11"/>
      <c r="N150" s="11"/>
      <c r="Q150" s="11"/>
      <c r="R150" s="11"/>
    </row>
    <row r="151" spans="5:18" ht="12.75">
      <c r="E151" s="11"/>
      <c r="F151" s="11"/>
      <c r="I151" s="11"/>
      <c r="J151" s="11"/>
      <c r="M151" s="11"/>
      <c r="N151" s="11"/>
      <c r="Q151" s="11"/>
      <c r="R151" s="11"/>
    </row>
  </sheetData>
  <sheetProtection/>
  <mergeCells count="6">
    <mergeCell ref="P6:R6"/>
    <mergeCell ref="L6:N6"/>
    <mergeCell ref="E1:F1"/>
    <mergeCell ref="H1:I1"/>
    <mergeCell ref="D6:F6"/>
    <mergeCell ref="H6:J6"/>
  </mergeCells>
  <dataValidations count="2">
    <dataValidation type="decimal" allowBlank="1" showInputMessage="1" showErrorMessage="1" errorTitle="LAPS" error="The number of laps is not within the limits set at the top of this sheet. Either correct the entry or reset the parameters" sqref="L8:L26 E8:E77 M8:M77 I8:I77 Q8:Q77">
      <formula1>$E$3</formula1>
      <formula2>$F$3</formula2>
    </dataValidation>
    <dataValidation type="decimal" allowBlank="1" showInputMessage="1" showErrorMessage="1" errorTitle="LAP TIME" error="The lap time is not within the limits set at the top of this sheet. Either correct the entry or reset the parameters" sqref="P8:P26 R8:R77 F8:F77 J8:J77 N8:N77">
      <formula1>$H$3</formula1>
      <formula2>$I$3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59</v>
      </c>
      <c r="C5" s="18"/>
      <c r="D5" s="11">
        <v>19.35</v>
      </c>
      <c r="E5" s="11">
        <v>8.25</v>
      </c>
      <c r="F5" s="11">
        <v>17.4</v>
      </c>
      <c r="G5" s="11">
        <v>8.54</v>
      </c>
      <c r="H5" s="11">
        <v>19.35</v>
      </c>
      <c r="I5" s="11">
        <v>8.3</v>
      </c>
      <c r="J5" s="11">
        <v>19</v>
      </c>
      <c r="K5" s="11">
        <v>7.95</v>
      </c>
      <c r="L5" s="53">
        <f aca="true" t="shared" si="0" ref="L5:L26">SUM(D5,F5,H5,J5)</f>
        <v>75.1</v>
      </c>
      <c r="M5" s="54">
        <f aca="true" t="shared" si="1" ref="M5:M26">IF(COUNT(D5,F5,H5,J5)=4,MINA(D5,F5,H5,J5),0)</f>
        <v>17.4</v>
      </c>
      <c r="N5" s="54">
        <f aca="true" t="shared" si="2" ref="N5:N26">SUM(L5-M5)</f>
        <v>57.699999999999996</v>
      </c>
      <c r="O5" s="54">
        <f aca="true" t="shared" si="3" ref="O5:O26">MAX(D5,F5,H5,J5)</f>
        <v>19.35</v>
      </c>
      <c r="P5" s="54">
        <f aca="true" t="shared" si="4" ref="P5:P26">MIN(E5,G5,I5,K5)</f>
        <v>7.95</v>
      </c>
      <c r="Q5" s="54"/>
      <c r="R5" s="54"/>
      <c r="S5" s="53">
        <v>0</v>
      </c>
      <c r="T5" s="54"/>
      <c r="U5" s="54">
        <f aca="true" t="shared" si="5" ref="U5:U26">MAX(O5,S5)</f>
        <v>19.35</v>
      </c>
      <c r="V5" s="54">
        <f aca="true" t="shared" si="6" ref="V5:V26">MIN(P5,T5)</f>
        <v>7.95</v>
      </c>
      <c r="W5" s="55">
        <f>IF(V5&lt;&gt;0,SUM($X$3/V5*12),"")</f>
        <v>131.32075471698113</v>
      </c>
      <c r="X5" s="55">
        <f>IF(V5&lt;&gt;0,SUM(3600/V5*$X$3/5280),"")</f>
        <v>7.461406518010291</v>
      </c>
    </row>
    <row r="6" spans="1:24" ht="15" thickBot="1">
      <c r="A6" s="64"/>
      <c r="B6" t="s">
        <v>62</v>
      </c>
      <c r="C6" s="15"/>
      <c r="D6" s="11">
        <v>14.9</v>
      </c>
      <c r="E6" s="11">
        <v>9.22</v>
      </c>
      <c r="F6" s="11">
        <v>18.6</v>
      </c>
      <c r="G6" s="11">
        <v>8.81</v>
      </c>
      <c r="H6" s="11">
        <v>17.75</v>
      </c>
      <c r="I6" s="11">
        <v>8.58</v>
      </c>
      <c r="J6" s="11">
        <v>18.6</v>
      </c>
      <c r="K6" s="11">
        <v>8.94</v>
      </c>
      <c r="L6" s="53">
        <f t="shared" si="0"/>
        <v>69.85</v>
      </c>
      <c r="M6" s="54">
        <f t="shared" si="1"/>
        <v>14.9</v>
      </c>
      <c r="N6" s="54">
        <f t="shared" si="2"/>
        <v>54.949999999999996</v>
      </c>
      <c r="O6" s="54">
        <f t="shared" si="3"/>
        <v>18.6</v>
      </c>
      <c r="P6" s="54">
        <f t="shared" si="4"/>
        <v>8.58</v>
      </c>
      <c r="Q6" s="54"/>
      <c r="R6" s="54"/>
      <c r="S6" s="53">
        <v>0</v>
      </c>
      <c r="T6" s="54"/>
      <c r="U6" s="54">
        <f t="shared" si="5"/>
        <v>18.6</v>
      </c>
      <c r="V6" s="54">
        <f t="shared" si="6"/>
        <v>8.58</v>
      </c>
      <c r="W6" s="55">
        <f aca="true" t="shared" si="7" ref="W6:W26">IF(V6&lt;&gt;0,SUM($X$3/V6*12),"")</f>
        <v>121.67832167832168</v>
      </c>
      <c r="X6" s="55">
        <f aca="true" t="shared" si="8" ref="X6:X26">IF(V6&lt;&gt;0,SUM(3600/V6*$X$3/5280),"")</f>
        <v>6.913541004450096</v>
      </c>
    </row>
    <row r="7" spans="1:24" ht="15" thickBot="1">
      <c r="A7" s="64"/>
      <c r="B7" t="s">
        <v>65</v>
      </c>
      <c r="C7" s="15"/>
      <c r="D7" s="11">
        <v>17.3</v>
      </c>
      <c r="E7" s="11">
        <v>8.87</v>
      </c>
      <c r="F7" s="11">
        <v>17.4</v>
      </c>
      <c r="G7" s="11">
        <v>8.83</v>
      </c>
      <c r="H7" s="11">
        <v>18.55</v>
      </c>
      <c r="I7" s="11">
        <v>9.15</v>
      </c>
      <c r="J7" s="11">
        <v>18.05</v>
      </c>
      <c r="K7" s="11">
        <v>9.22</v>
      </c>
      <c r="L7" s="53">
        <f t="shared" si="0"/>
        <v>71.3</v>
      </c>
      <c r="M7" s="54">
        <f t="shared" si="1"/>
        <v>17.3</v>
      </c>
      <c r="N7" s="54">
        <f t="shared" si="2"/>
        <v>54</v>
      </c>
      <c r="O7" s="54">
        <f t="shared" si="3"/>
        <v>18.55</v>
      </c>
      <c r="P7" s="54">
        <f t="shared" si="4"/>
        <v>8.83</v>
      </c>
      <c r="Q7" s="54"/>
      <c r="R7" s="54"/>
      <c r="S7" s="53">
        <v>0</v>
      </c>
      <c r="T7" s="54"/>
      <c r="U7" s="54">
        <f t="shared" si="5"/>
        <v>18.55</v>
      </c>
      <c r="V7" s="54">
        <f t="shared" si="6"/>
        <v>8.83</v>
      </c>
      <c r="W7" s="55">
        <f t="shared" si="7"/>
        <v>118.23329558323896</v>
      </c>
      <c r="X7" s="55">
        <f t="shared" si="8"/>
        <v>6.717800885411305</v>
      </c>
    </row>
    <row r="8" spans="1:24" ht="15" thickBot="1">
      <c r="A8" s="64"/>
      <c r="B8" t="s">
        <v>63</v>
      </c>
      <c r="C8" s="15"/>
      <c r="D8" s="11">
        <v>16.2</v>
      </c>
      <c r="E8" s="11">
        <v>10.21</v>
      </c>
      <c r="F8" s="11">
        <v>17.1</v>
      </c>
      <c r="G8" s="11">
        <v>9.49</v>
      </c>
      <c r="H8" s="11">
        <v>19.35</v>
      </c>
      <c r="I8" s="11">
        <v>8.9</v>
      </c>
      <c r="J8" s="11">
        <v>13.45</v>
      </c>
      <c r="K8" s="11">
        <v>10.5</v>
      </c>
      <c r="L8" s="53">
        <f t="shared" si="0"/>
        <v>66.1</v>
      </c>
      <c r="M8" s="54">
        <f t="shared" si="1"/>
        <v>13.45</v>
      </c>
      <c r="N8" s="54">
        <f t="shared" si="2"/>
        <v>52.64999999999999</v>
      </c>
      <c r="O8" s="54">
        <f t="shared" si="3"/>
        <v>19.35</v>
      </c>
      <c r="P8" s="54">
        <f t="shared" si="4"/>
        <v>8.9</v>
      </c>
      <c r="Q8" s="54"/>
      <c r="R8" s="54"/>
      <c r="S8" s="53">
        <v>0</v>
      </c>
      <c r="T8" s="54"/>
      <c r="U8" s="54">
        <f t="shared" si="5"/>
        <v>19.35</v>
      </c>
      <c r="V8" s="54">
        <f t="shared" si="6"/>
        <v>8.9</v>
      </c>
      <c r="W8" s="55">
        <f t="shared" si="7"/>
        <v>117.30337078651687</v>
      </c>
      <c r="X8" s="55">
        <f t="shared" si="8"/>
        <v>6.664964249233912</v>
      </c>
    </row>
    <row r="9" spans="1:24" ht="15" thickBot="1">
      <c r="A9" s="64"/>
      <c r="B9" t="s">
        <v>69</v>
      </c>
      <c r="C9" s="15"/>
      <c r="D9" s="11">
        <v>17.15</v>
      </c>
      <c r="E9" s="11">
        <v>9.42</v>
      </c>
      <c r="F9" s="11">
        <v>16.1</v>
      </c>
      <c r="G9" s="11">
        <v>9.06</v>
      </c>
      <c r="H9" s="11">
        <v>17.6</v>
      </c>
      <c r="I9" s="11">
        <v>8.94</v>
      </c>
      <c r="J9" s="11">
        <v>13.9</v>
      </c>
      <c r="K9" s="11">
        <v>10.03</v>
      </c>
      <c r="L9" s="53">
        <f t="shared" si="0"/>
        <v>64.75</v>
      </c>
      <c r="M9" s="54">
        <f t="shared" si="1"/>
        <v>13.9</v>
      </c>
      <c r="N9" s="54">
        <f t="shared" si="2"/>
        <v>50.85</v>
      </c>
      <c r="O9" s="54">
        <f t="shared" si="3"/>
        <v>17.6</v>
      </c>
      <c r="P9" s="54">
        <f t="shared" si="4"/>
        <v>8.94</v>
      </c>
      <c r="Q9" s="54"/>
      <c r="R9" s="54"/>
      <c r="S9" s="53">
        <v>0</v>
      </c>
      <c r="T9" s="54"/>
      <c r="U9" s="54">
        <f t="shared" si="5"/>
        <v>17.6</v>
      </c>
      <c r="V9" s="54">
        <f t="shared" si="6"/>
        <v>8.94</v>
      </c>
      <c r="W9" s="55">
        <f t="shared" si="7"/>
        <v>116.7785234899329</v>
      </c>
      <c r="X9" s="55">
        <f t="shared" si="8"/>
        <v>6.635143380109824</v>
      </c>
    </row>
    <row r="10" spans="1:24" ht="15" thickBot="1">
      <c r="A10" s="64"/>
      <c r="B10" t="s">
        <v>67</v>
      </c>
      <c r="C10" s="15"/>
      <c r="D10" s="11">
        <v>16.7</v>
      </c>
      <c r="E10" s="11">
        <v>1.25</v>
      </c>
      <c r="F10" s="11">
        <v>15.75</v>
      </c>
      <c r="G10" s="11">
        <v>10.4</v>
      </c>
      <c r="H10" s="11">
        <v>17.7</v>
      </c>
      <c r="I10" s="11">
        <v>9.25</v>
      </c>
      <c r="J10" s="11">
        <v>15.85</v>
      </c>
      <c r="K10" s="11">
        <v>9.78</v>
      </c>
      <c r="L10" s="53">
        <f t="shared" si="0"/>
        <v>66</v>
      </c>
      <c r="M10" s="54">
        <f t="shared" si="1"/>
        <v>15.75</v>
      </c>
      <c r="N10" s="54">
        <f t="shared" si="2"/>
        <v>50.25</v>
      </c>
      <c r="O10" s="54">
        <f t="shared" si="3"/>
        <v>17.7</v>
      </c>
      <c r="P10" s="54">
        <f t="shared" si="4"/>
        <v>1.25</v>
      </c>
      <c r="Q10" s="54"/>
      <c r="R10" s="54"/>
      <c r="S10" s="53">
        <v>0</v>
      </c>
      <c r="T10" s="54"/>
      <c r="U10" s="54">
        <f t="shared" si="5"/>
        <v>17.7</v>
      </c>
      <c r="V10" s="54">
        <f t="shared" si="6"/>
        <v>1.25</v>
      </c>
      <c r="W10" s="55">
        <f t="shared" si="7"/>
        <v>835.1999999999999</v>
      </c>
      <c r="X10" s="55">
        <f t="shared" si="8"/>
        <v>47.45454545454545</v>
      </c>
    </row>
    <row r="11" spans="1:24" ht="15" thickBot="1">
      <c r="A11" s="64"/>
      <c r="B11" t="s">
        <v>60</v>
      </c>
      <c r="C11" s="15"/>
      <c r="D11" s="11">
        <v>16.15</v>
      </c>
      <c r="E11" s="11">
        <v>9.81</v>
      </c>
      <c r="F11" s="11">
        <v>16.65</v>
      </c>
      <c r="G11" s="11">
        <v>9.81</v>
      </c>
      <c r="H11" s="11">
        <v>17.4</v>
      </c>
      <c r="I11" s="11">
        <v>9.75</v>
      </c>
      <c r="J11" s="11">
        <v>15.05</v>
      </c>
      <c r="K11" s="11">
        <v>10.31</v>
      </c>
      <c r="L11" s="53">
        <f t="shared" si="0"/>
        <v>65.25</v>
      </c>
      <c r="M11" s="54">
        <f t="shared" si="1"/>
        <v>15.05</v>
      </c>
      <c r="N11" s="54">
        <f t="shared" si="2"/>
        <v>50.2</v>
      </c>
      <c r="O11" s="54">
        <f t="shared" si="3"/>
        <v>17.4</v>
      </c>
      <c r="P11" s="54">
        <f t="shared" si="4"/>
        <v>9.75</v>
      </c>
      <c r="Q11" s="54"/>
      <c r="R11" s="54"/>
      <c r="S11" s="53">
        <v>0</v>
      </c>
      <c r="T11" s="54"/>
      <c r="U11" s="54">
        <f t="shared" si="5"/>
        <v>17.4</v>
      </c>
      <c r="V11" s="54">
        <f t="shared" si="6"/>
        <v>9.75</v>
      </c>
      <c r="W11" s="55">
        <f t="shared" si="7"/>
        <v>107.07692307692308</v>
      </c>
      <c r="X11" s="55">
        <f t="shared" si="8"/>
        <v>6.083916083916083</v>
      </c>
    </row>
    <row r="12" spans="1:24" ht="15" thickBot="1">
      <c r="A12" s="64"/>
      <c r="B12" t="s">
        <v>80</v>
      </c>
      <c r="C12" s="15"/>
      <c r="D12" s="11">
        <v>17.5</v>
      </c>
      <c r="E12" s="11">
        <v>9.93</v>
      </c>
      <c r="F12" s="11">
        <v>16.2</v>
      </c>
      <c r="G12" s="11">
        <v>9.67</v>
      </c>
      <c r="H12" s="11">
        <v>16.4</v>
      </c>
      <c r="I12" s="11">
        <v>9.26</v>
      </c>
      <c r="J12" s="11">
        <v>15.9</v>
      </c>
      <c r="K12" s="11">
        <v>10.42</v>
      </c>
      <c r="L12" s="53">
        <f t="shared" si="0"/>
        <v>66</v>
      </c>
      <c r="M12" s="54">
        <f t="shared" si="1"/>
        <v>15.9</v>
      </c>
      <c r="N12" s="54">
        <f t="shared" si="2"/>
        <v>50.1</v>
      </c>
      <c r="O12" s="54">
        <f t="shared" si="3"/>
        <v>17.5</v>
      </c>
      <c r="P12" s="54">
        <f t="shared" si="4"/>
        <v>9.26</v>
      </c>
      <c r="Q12" s="54"/>
      <c r="R12" s="54"/>
      <c r="S12" s="53">
        <v>0</v>
      </c>
      <c r="T12" s="54"/>
      <c r="U12" s="54">
        <f t="shared" si="5"/>
        <v>17.5</v>
      </c>
      <c r="V12" s="54">
        <f t="shared" si="6"/>
        <v>9.26</v>
      </c>
      <c r="W12" s="55">
        <f t="shared" si="7"/>
        <v>112.74298056155509</v>
      </c>
      <c r="X12" s="55">
        <f t="shared" si="8"/>
        <v>6.405851168270176</v>
      </c>
    </row>
    <row r="13" spans="1:24" ht="15" thickBot="1">
      <c r="A13" s="64"/>
      <c r="B13" t="s">
        <v>74</v>
      </c>
      <c r="C13" s="15"/>
      <c r="D13" s="11">
        <v>16.6</v>
      </c>
      <c r="E13" s="11">
        <v>9.31</v>
      </c>
      <c r="F13" s="11">
        <v>14.25</v>
      </c>
      <c r="G13" s="11">
        <v>10.16</v>
      </c>
      <c r="H13" s="11">
        <v>16.55</v>
      </c>
      <c r="I13" s="11">
        <v>9.71</v>
      </c>
      <c r="J13" s="11">
        <v>15.9</v>
      </c>
      <c r="K13" s="11">
        <v>9.37</v>
      </c>
      <c r="L13" s="53">
        <f t="shared" si="0"/>
        <v>63.300000000000004</v>
      </c>
      <c r="M13" s="54">
        <f t="shared" si="1"/>
        <v>14.25</v>
      </c>
      <c r="N13" s="54">
        <f t="shared" si="2"/>
        <v>49.050000000000004</v>
      </c>
      <c r="O13" s="54">
        <f t="shared" si="3"/>
        <v>16.6</v>
      </c>
      <c r="P13" s="54">
        <f t="shared" si="4"/>
        <v>9.31</v>
      </c>
      <c r="Q13" s="54"/>
      <c r="R13" s="54"/>
      <c r="S13" s="53">
        <v>0</v>
      </c>
      <c r="T13" s="54"/>
      <c r="U13" s="54">
        <f t="shared" si="5"/>
        <v>16.6</v>
      </c>
      <c r="V13" s="54">
        <f t="shared" si="6"/>
        <v>9.31</v>
      </c>
      <c r="W13" s="55">
        <f t="shared" si="7"/>
        <v>112.1374865735768</v>
      </c>
      <c r="X13" s="55">
        <f t="shared" si="8"/>
        <v>6.371448100771409</v>
      </c>
    </row>
    <row r="14" spans="1:24" ht="15" thickBot="1">
      <c r="A14" s="64"/>
      <c r="B14" t="s">
        <v>70</v>
      </c>
      <c r="C14" s="15"/>
      <c r="D14" s="11">
        <v>14.75</v>
      </c>
      <c r="E14" s="11">
        <v>10.61</v>
      </c>
      <c r="F14" s="11">
        <v>14.05</v>
      </c>
      <c r="G14" s="11">
        <v>10.32</v>
      </c>
      <c r="H14" s="11">
        <v>18.15</v>
      </c>
      <c r="I14" s="11">
        <v>8.85</v>
      </c>
      <c r="J14" s="11">
        <v>15.95</v>
      </c>
      <c r="K14" s="11">
        <v>10</v>
      </c>
      <c r="L14" s="53">
        <f t="shared" si="0"/>
        <v>62.900000000000006</v>
      </c>
      <c r="M14" s="54">
        <f t="shared" si="1"/>
        <v>14.05</v>
      </c>
      <c r="N14" s="54">
        <f t="shared" si="2"/>
        <v>48.85000000000001</v>
      </c>
      <c r="O14" s="54">
        <f t="shared" si="3"/>
        <v>18.15</v>
      </c>
      <c r="P14" s="54">
        <f t="shared" si="4"/>
        <v>8.85</v>
      </c>
      <c r="Q14" s="54"/>
      <c r="R14" s="54"/>
      <c r="S14" s="53">
        <v>0</v>
      </c>
      <c r="T14" s="54"/>
      <c r="U14" s="54">
        <f t="shared" si="5"/>
        <v>18.15</v>
      </c>
      <c r="V14" s="54">
        <f t="shared" si="6"/>
        <v>8.85</v>
      </c>
      <c r="W14" s="55">
        <f t="shared" si="7"/>
        <v>117.96610169491527</v>
      </c>
      <c r="X14" s="55">
        <f t="shared" si="8"/>
        <v>6.702619414483821</v>
      </c>
    </row>
    <row r="15" spans="1:24" ht="15" thickBot="1">
      <c r="A15" s="64"/>
      <c r="B15" t="s">
        <v>66</v>
      </c>
      <c r="C15" s="15"/>
      <c r="D15" s="11">
        <v>15.6</v>
      </c>
      <c r="E15" s="11">
        <v>10.54</v>
      </c>
      <c r="F15" s="11">
        <v>15.35</v>
      </c>
      <c r="G15" s="11">
        <v>9.99</v>
      </c>
      <c r="H15" s="11">
        <v>16.45</v>
      </c>
      <c r="I15" s="11">
        <v>9.73</v>
      </c>
      <c r="J15" s="11">
        <v>16.35</v>
      </c>
      <c r="K15" s="11">
        <v>9.45</v>
      </c>
      <c r="L15" s="53">
        <f t="shared" si="0"/>
        <v>63.75</v>
      </c>
      <c r="M15" s="54">
        <f t="shared" si="1"/>
        <v>15.35</v>
      </c>
      <c r="N15" s="54">
        <f t="shared" si="2"/>
        <v>48.4</v>
      </c>
      <c r="O15" s="54">
        <f t="shared" si="3"/>
        <v>16.45</v>
      </c>
      <c r="P15" s="54">
        <f t="shared" si="4"/>
        <v>9.45</v>
      </c>
      <c r="Q15" s="54"/>
      <c r="R15" s="54"/>
      <c r="S15" s="53">
        <v>0</v>
      </c>
      <c r="T15" s="54"/>
      <c r="U15" s="54">
        <f t="shared" si="5"/>
        <v>16.45</v>
      </c>
      <c r="V15" s="54">
        <f t="shared" si="6"/>
        <v>9.45</v>
      </c>
      <c r="W15" s="55">
        <f t="shared" si="7"/>
        <v>110.47619047619048</v>
      </c>
      <c r="X15" s="55">
        <f t="shared" si="8"/>
        <v>6.2770562770562774</v>
      </c>
    </row>
    <row r="16" spans="1:24" ht="15" thickBot="1">
      <c r="A16" s="64"/>
      <c r="B16" t="s">
        <v>64</v>
      </c>
      <c r="C16" s="15"/>
      <c r="D16" s="11">
        <v>14.1</v>
      </c>
      <c r="E16" s="11">
        <v>9.65</v>
      </c>
      <c r="F16" s="11">
        <v>13.8</v>
      </c>
      <c r="G16" s="11">
        <v>9.52</v>
      </c>
      <c r="H16" s="11">
        <v>16.8</v>
      </c>
      <c r="I16" s="11">
        <v>9.05</v>
      </c>
      <c r="J16" s="11">
        <v>16.8</v>
      </c>
      <c r="K16" s="11">
        <v>9.47</v>
      </c>
      <c r="L16" s="53">
        <f t="shared" si="0"/>
        <v>61.5</v>
      </c>
      <c r="M16" s="54">
        <f t="shared" si="1"/>
        <v>13.8</v>
      </c>
      <c r="N16" s="54">
        <f t="shared" si="2"/>
        <v>47.7</v>
      </c>
      <c r="O16" s="54">
        <f t="shared" si="3"/>
        <v>16.8</v>
      </c>
      <c r="P16" s="54">
        <f t="shared" si="4"/>
        <v>9.05</v>
      </c>
      <c r="Q16" s="54"/>
      <c r="R16" s="54"/>
      <c r="S16" s="53">
        <v>0</v>
      </c>
      <c r="T16" s="54"/>
      <c r="U16" s="54">
        <f t="shared" si="5"/>
        <v>16.8</v>
      </c>
      <c r="V16" s="54">
        <f t="shared" si="6"/>
        <v>9.05</v>
      </c>
      <c r="W16" s="55">
        <f t="shared" si="7"/>
        <v>115.35911602209944</v>
      </c>
      <c r="X16" s="55">
        <f t="shared" si="8"/>
        <v>6.554495228528377</v>
      </c>
    </row>
    <row r="17" spans="1:24" ht="15" thickBot="1">
      <c r="A17" s="64"/>
      <c r="B17" t="s">
        <v>61</v>
      </c>
      <c r="C17" s="15"/>
      <c r="D17" s="11">
        <v>15.2</v>
      </c>
      <c r="E17" s="11">
        <v>9.04</v>
      </c>
      <c r="F17" s="11">
        <v>14.85</v>
      </c>
      <c r="G17" s="11">
        <v>8.84</v>
      </c>
      <c r="H17" s="11">
        <v>13.2</v>
      </c>
      <c r="I17" s="11">
        <v>8.95</v>
      </c>
      <c r="J17" s="11">
        <v>17.65</v>
      </c>
      <c r="K17" s="11">
        <v>8.59</v>
      </c>
      <c r="L17" s="53">
        <f t="shared" si="0"/>
        <v>60.9</v>
      </c>
      <c r="M17" s="54">
        <f t="shared" si="1"/>
        <v>13.2</v>
      </c>
      <c r="N17" s="54">
        <f t="shared" si="2"/>
        <v>47.7</v>
      </c>
      <c r="O17" s="54">
        <f t="shared" si="3"/>
        <v>17.65</v>
      </c>
      <c r="P17" s="54">
        <f t="shared" si="4"/>
        <v>8.59</v>
      </c>
      <c r="Q17" s="54"/>
      <c r="R17" s="54"/>
      <c r="S17" s="53">
        <v>0</v>
      </c>
      <c r="T17" s="54"/>
      <c r="U17" s="54">
        <f t="shared" si="5"/>
        <v>17.65</v>
      </c>
      <c r="V17" s="54">
        <f t="shared" si="6"/>
        <v>8.59</v>
      </c>
      <c r="W17" s="55">
        <f t="shared" si="7"/>
        <v>121.53667054714785</v>
      </c>
      <c r="X17" s="55">
        <f t="shared" si="8"/>
        <v>6.90549264472431</v>
      </c>
    </row>
    <row r="18" spans="1:24" ht="15" thickBot="1">
      <c r="A18" s="64"/>
      <c r="B18" t="s">
        <v>68</v>
      </c>
      <c r="C18" s="15"/>
      <c r="D18" s="11">
        <v>14.7</v>
      </c>
      <c r="E18" s="11">
        <v>9.57</v>
      </c>
      <c r="F18" s="11">
        <v>14.7</v>
      </c>
      <c r="G18" s="11">
        <v>9.64</v>
      </c>
      <c r="H18" s="11">
        <v>16.8</v>
      </c>
      <c r="I18" s="11">
        <v>9.47</v>
      </c>
      <c r="J18" s="11">
        <v>16.05</v>
      </c>
      <c r="K18" s="11">
        <v>9.34</v>
      </c>
      <c r="L18" s="53">
        <f t="shared" si="0"/>
        <v>62.25</v>
      </c>
      <c r="M18" s="54">
        <f t="shared" si="1"/>
        <v>14.7</v>
      </c>
      <c r="N18" s="54">
        <f t="shared" si="2"/>
        <v>47.55</v>
      </c>
      <c r="O18" s="54">
        <f t="shared" si="3"/>
        <v>16.8</v>
      </c>
      <c r="P18" s="54">
        <f t="shared" si="4"/>
        <v>9.34</v>
      </c>
      <c r="Q18" s="54"/>
      <c r="R18" s="54"/>
      <c r="S18" s="53">
        <v>0</v>
      </c>
      <c r="T18" s="54"/>
      <c r="U18" s="54">
        <f t="shared" si="5"/>
        <v>16.8</v>
      </c>
      <c r="V18" s="54">
        <f t="shared" si="6"/>
        <v>9.34</v>
      </c>
      <c r="W18" s="55">
        <f t="shared" si="7"/>
        <v>111.77730192719486</v>
      </c>
      <c r="X18" s="55">
        <f t="shared" si="8"/>
        <v>6.350983064045162</v>
      </c>
    </row>
    <row r="19" spans="1:24" ht="15" thickBot="1">
      <c r="A19" s="64"/>
      <c r="B19" t="s">
        <v>77</v>
      </c>
      <c r="C19" s="15"/>
      <c r="D19" s="11">
        <v>13.55</v>
      </c>
      <c r="E19" s="11">
        <v>10.03</v>
      </c>
      <c r="F19" s="11">
        <v>14.25</v>
      </c>
      <c r="G19" s="11">
        <v>9.87</v>
      </c>
      <c r="H19" s="11">
        <v>15.85</v>
      </c>
      <c r="I19" s="11">
        <v>9.84</v>
      </c>
      <c r="J19" s="11">
        <v>15.6</v>
      </c>
      <c r="K19" s="11">
        <v>10.1</v>
      </c>
      <c r="L19" s="53">
        <f t="shared" si="0"/>
        <v>59.25</v>
      </c>
      <c r="M19" s="54">
        <f t="shared" si="1"/>
        <v>13.55</v>
      </c>
      <c r="N19" s="54">
        <f t="shared" si="2"/>
        <v>45.7</v>
      </c>
      <c r="O19" s="54">
        <f t="shared" si="3"/>
        <v>15.85</v>
      </c>
      <c r="P19" s="54">
        <f t="shared" si="4"/>
        <v>9.84</v>
      </c>
      <c r="Q19" s="54"/>
      <c r="R19" s="54"/>
      <c r="S19" s="53">
        <v>0</v>
      </c>
      <c r="T19" s="54"/>
      <c r="U19" s="54">
        <f t="shared" si="5"/>
        <v>15.85</v>
      </c>
      <c r="V19" s="54">
        <f t="shared" si="6"/>
        <v>9.84</v>
      </c>
      <c r="W19" s="55">
        <f t="shared" si="7"/>
        <v>106.09756097560975</v>
      </c>
      <c r="X19" s="55">
        <f t="shared" si="8"/>
        <v>6.028270509977827</v>
      </c>
    </row>
    <row r="20" spans="1:24" ht="15" thickBot="1">
      <c r="A20" s="64"/>
      <c r="B20" t="s">
        <v>73</v>
      </c>
      <c r="C20" s="15"/>
      <c r="D20" s="11">
        <v>11.9</v>
      </c>
      <c r="E20" s="11">
        <v>12.41</v>
      </c>
      <c r="F20" s="11">
        <v>12.25</v>
      </c>
      <c r="G20" s="11">
        <v>11.9</v>
      </c>
      <c r="H20" s="11">
        <v>15.85</v>
      </c>
      <c r="I20" s="11">
        <v>9.66</v>
      </c>
      <c r="J20" s="11">
        <v>15.05</v>
      </c>
      <c r="K20" s="11">
        <v>9.97</v>
      </c>
      <c r="L20" s="53">
        <f t="shared" si="0"/>
        <v>55.05</v>
      </c>
      <c r="M20" s="54">
        <f t="shared" si="1"/>
        <v>11.9</v>
      </c>
      <c r="N20" s="54">
        <f t="shared" si="2"/>
        <v>43.15</v>
      </c>
      <c r="O20" s="54">
        <f t="shared" si="3"/>
        <v>15.85</v>
      </c>
      <c r="P20" s="54">
        <f t="shared" si="4"/>
        <v>9.66</v>
      </c>
      <c r="Q20" s="54"/>
      <c r="R20" s="54"/>
      <c r="S20" s="53">
        <v>0</v>
      </c>
      <c r="T20" s="54"/>
      <c r="U20" s="54">
        <f t="shared" si="5"/>
        <v>15.85</v>
      </c>
      <c r="V20" s="54">
        <f t="shared" si="6"/>
        <v>9.66</v>
      </c>
      <c r="W20" s="55">
        <f t="shared" si="7"/>
        <v>108.07453416149067</v>
      </c>
      <c r="X20" s="55">
        <f t="shared" si="8"/>
        <v>6.14059853190288</v>
      </c>
    </row>
    <row r="21" spans="1:24" ht="15" thickBot="1">
      <c r="A21" s="64"/>
      <c r="B21" t="s">
        <v>76</v>
      </c>
      <c r="C21" s="15"/>
      <c r="D21" s="11">
        <v>11.9</v>
      </c>
      <c r="E21" s="11">
        <v>9.97</v>
      </c>
      <c r="F21" s="11">
        <v>13.4</v>
      </c>
      <c r="G21" s="11">
        <v>10.7</v>
      </c>
      <c r="H21" s="11">
        <v>14.8</v>
      </c>
      <c r="I21" s="11">
        <v>9.89</v>
      </c>
      <c r="J21" s="11">
        <v>13.05</v>
      </c>
      <c r="K21" s="11">
        <v>10.02</v>
      </c>
      <c r="L21" s="53">
        <f t="shared" si="0"/>
        <v>53.150000000000006</v>
      </c>
      <c r="M21" s="54">
        <f t="shared" si="1"/>
        <v>11.9</v>
      </c>
      <c r="N21" s="54">
        <f t="shared" si="2"/>
        <v>41.25000000000001</v>
      </c>
      <c r="O21" s="54">
        <f t="shared" si="3"/>
        <v>14.8</v>
      </c>
      <c r="P21" s="54">
        <f t="shared" si="4"/>
        <v>9.89</v>
      </c>
      <c r="Q21" s="54"/>
      <c r="R21" s="54"/>
      <c r="S21" s="53">
        <v>0</v>
      </c>
      <c r="T21" s="54"/>
      <c r="U21" s="54">
        <f t="shared" si="5"/>
        <v>14.8</v>
      </c>
      <c r="V21" s="54">
        <f t="shared" si="6"/>
        <v>9.89</v>
      </c>
      <c r="W21" s="55">
        <f t="shared" si="7"/>
        <v>105.56117290192113</v>
      </c>
      <c r="X21" s="55">
        <f t="shared" si="8"/>
        <v>5.997793914881882</v>
      </c>
    </row>
    <row r="22" spans="1:24" ht="15" thickBot="1">
      <c r="A22" s="64"/>
      <c r="B22" t="s">
        <v>75</v>
      </c>
      <c r="C22" s="15"/>
      <c r="D22" s="11">
        <v>13.9</v>
      </c>
      <c r="E22" s="11">
        <v>10.86</v>
      </c>
      <c r="F22" s="11">
        <v>12.95</v>
      </c>
      <c r="G22" s="11">
        <v>11.26</v>
      </c>
      <c r="H22" s="11">
        <v>13.05</v>
      </c>
      <c r="I22" s="11">
        <v>10.93</v>
      </c>
      <c r="J22" s="11">
        <v>14.05</v>
      </c>
      <c r="K22" s="11">
        <v>10.1</v>
      </c>
      <c r="L22" s="53">
        <f t="shared" si="0"/>
        <v>53.95</v>
      </c>
      <c r="M22" s="54">
        <f t="shared" si="1"/>
        <v>12.95</v>
      </c>
      <c r="N22" s="54">
        <f t="shared" si="2"/>
        <v>41</v>
      </c>
      <c r="O22" s="54">
        <f t="shared" si="3"/>
        <v>14.05</v>
      </c>
      <c r="P22" s="54">
        <f t="shared" si="4"/>
        <v>10.1</v>
      </c>
      <c r="Q22" s="54"/>
      <c r="R22" s="54"/>
      <c r="S22" s="53">
        <v>0</v>
      </c>
      <c r="T22" s="54"/>
      <c r="U22" s="54">
        <f t="shared" si="5"/>
        <v>14.05</v>
      </c>
      <c r="V22" s="54">
        <f t="shared" si="6"/>
        <v>10.1</v>
      </c>
      <c r="W22" s="55">
        <f t="shared" si="7"/>
        <v>103.36633663366337</v>
      </c>
      <c r="X22" s="55">
        <f t="shared" si="8"/>
        <v>5.873087308730873</v>
      </c>
    </row>
    <row r="23" spans="1:24" ht="15" thickBot="1">
      <c r="A23" s="64"/>
      <c r="B23" t="s">
        <v>79</v>
      </c>
      <c r="C23" s="15"/>
      <c r="D23" s="11">
        <v>11.55</v>
      </c>
      <c r="E23" s="11">
        <v>11.22</v>
      </c>
      <c r="F23" s="11">
        <v>12.05</v>
      </c>
      <c r="G23" s="11">
        <v>12.18</v>
      </c>
      <c r="H23" s="11">
        <v>12.2</v>
      </c>
      <c r="I23" s="11">
        <v>11.48</v>
      </c>
      <c r="J23" s="11">
        <v>10.6</v>
      </c>
      <c r="K23" s="11">
        <v>10.65</v>
      </c>
      <c r="L23" s="53">
        <f t="shared" si="0"/>
        <v>46.4</v>
      </c>
      <c r="M23" s="54">
        <f t="shared" si="1"/>
        <v>10.6</v>
      </c>
      <c r="N23" s="54">
        <f t="shared" si="2"/>
        <v>35.8</v>
      </c>
      <c r="O23" s="54">
        <f t="shared" si="3"/>
        <v>12.2</v>
      </c>
      <c r="P23" s="54">
        <f t="shared" si="4"/>
        <v>10.65</v>
      </c>
      <c r="Q23" s="54"/>
      <c r="R23" s="54"/>
      <c r="S23" s="53">
        <v>0</v>
      </c>
      <c r="T23" s="54"/>
      <c r="U23" s="54">
        <f t="shared" si="5"/>
        <v>12.2</v>
      </c>
      <c r="V23" s="54">
        <f t="shared" si="6"/>
        <v>10.65</v>
      </c>
      <c r="W23" s="55">
        <f t="shared" si="7"/>
        <v>98.02816901408451</v>
      </c>
      <c r="X23" s="55">
        <f t="shared" si="8"/>
        <v>5.56978233034571</v>
      </c>
    </row>
    <row r="24" spans="1:24" ht="15" thickBot="1">
      <c r="A24" s="64"/>
      <c r="B24" t="s">
        <v>71</v>
      </c>
      <c r="C24" s="15"/>
      <c r="D24" s="11">
        <v>0</v>
      </c>
      <c r="E24" s="11">
        <v>0</v>
      </c>
      <c r="F24" s="11">
        <v>12.75</v>
      </c>
      <c r="G24" s="11">
        <v>11.7</v>
      </c>
      <c r="H24" s="11">
        <v>13.65</v>
      </c>
      <c r="I24" s="11">
        <v>11.41</v>
      </c>
      <c r="J24" s="11">
        <v>0</v>
      </c>
      <c r="K24" s="11">
        <v>0</v>
      </c>
      <c r="L24" s="53">
        <f t="shared" si="0"/>
        <v>26.4</v>
      </c>
      <c r="M24" s="54">
        <f t="shared" si="1"/>
        <v>0</v>
      </c>
      <c r="N24" s="54">
        <f t="shared" si="2"/>
        <v>26.4</v>
      </c>
      <c r="O24" s="54">
        <f t="shared" si="3"/>
        <v>13.65</v>
      </c>
      <c r="P24" s="54">
        <f t="shared" si="4"/>
        <v>0</v>
      </c>
      <c r="Q24" s="54"/>
      <c r="R24" s="54"/>
      <c r="S24" s="53">
        <v>0</v>
      </c>
      <c r="T24" s="54"/>
      <c r="U24" s="54">
        <f t="shared" si="5"/>
        <v>13.65</v>
      </c>
      <c r="V24" s="54">
        <f t="shared" si="6"/>
        <v>0</v>
      </c>
      <c r="W24" s="55">
        <f t="shared" si="7"/>
      </c>
      <c r="X24" s="55">
        <f t="shared" si="8"/>
      </c>
    </row>
    <row r="25" spans="1:24" ht="15" thickBot="1">
      <c r="A25" s="64"/>
      <c r="B25" t="s">
        <v>72</v>
      </c>
      <c r="C25" s="15"/>
      <c r="D25" s="11">
        <v>0</v>
      </c>
      <c r="E25" s="11">
        <v>0</v>
      </c>
      <c r="F25" s="11">
        <v>12.4</v>
      </c>
      <c r="G25" s="11">
        <v>11.32</v>
      </c>
      <c r="H25" s="11">
        <v>13.4</v>
      </c>
      <c r="I25" s="11">
        <v>11.24</v>
      </c>
      <c r="J25" s="11">
        <v>0</v>
      </c>
      <c r="K25" s="11">
        <v>0</v>
      </c>
      <c r="L25" s="53">
        <f t="shared" si="0"/>
        <v>25.8</v>
      </c>
      <c r="M25" s="54">
        <f t="shared" si="1"/>
        <v>0</v>
      </c>
      <c r="N25" s="54">
        <f t="shared" si="2"/>
        <v>25.8</v>
      </c>
      <c r="O25" s="54">
        <f t="shared" si="3"/>
        <v>13.4</v>
      </c>
      <c r="P25" s="54">
        <f t="shared" si="4"/>
        <v>0</v>
      </c>
      <c r="Q25" s="54"/>
      <c r="R25" s="54"/>
      <c r="S25" s="53">
        <v>0</v>
      </c>
      <c r="T25" s="54"/>
      <c r="U25" s="54">
        <f t="shared" si="5"/>
        <v>13.4</v>
      </c>
      <c r="V25" s="54">
        <f t="shared" si="6"/>
        <v>0</v>
      </c>
      <c r="W25" s="55">
        <f t="shared" si="7"/>
      </c>
      <c r="X25" s="55">
        <f t="shared" si="8"/>
      </c>
    </row>
    <row r="26" spans="1:24" ht="15">
      <c r="A26" s="64"/>
      <c r="B26" t="s">
        <v>78</v>
      </c>
      <c r="C26" s="15"/>
      <c r="D26" s="11">
        <v>0</v>
      </c>
      <c r="E26" s="11">
        <v>0</v>
      </c>
      <c r="F26" s="11">
        <v>0</v>
      </c>
      <c r="G26" s="11">
        <v>0</v>
      </c>
      <c r="H26" s="11">
        <v>0</v>
      </c>
      <c r="I26" s="11">
        <v>0</v>
      </c>
      <c r="J26" s="11">
        <v>0</v>
      </c>
      <c r="K26" s="11">
        <v>0</v>
      </c>
      <c r="L26" s="53">
        <f t="shared" si="0"/>
        <v>0</v>
      </c>
      <c r="M26" s="54">
        <f t="shared" si="1"/>
        <v>0</v>
      </c>
      <c r="N26" s="54">
        <f t="shared" si="2"/>
        <v>0</v>
      </c>
      <c r="O26" s="54">
        <f t="shared" si="3"/>
        <v>0</v>
      </c>
      <c r="P26" s="54">
        <f t="shared" si="4"/>
        <v>0</v>
      </c>
      <c r="Q26" s="54"/>
      <c r="R26" s="54"/>
      <c r="S26" s="53">
        <v>0</v>
      </c>
      <c r="T26" s="54"/>
      <c r="U26" s="54">
        <f t="shared" si="5"/>
        <v>0</v>
      </c>
      <c r="V26" s="54">
        <f t="shared" si="6"/>
        <v>0</v>
      </c>
      <c r="W26" s="55">
        <f t="shared" si="7"/>
      </c>
      <c r="X26" s="55">
        <f t="shared" si="8"/>
      </c>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10"/>
  </sheetPr>
  <dimension ref="B2:Z499"/>
  <sheetViews>
    <sheetView tabSelected="1" zoomScale="83" zoomScaleNormal="83" workbookViewId="0" topLeftCell="A1">
      <selection activeCell="F12" sqref="F12"/>
    </sheetView>
  </sheetViews>
  <sheetFormatPr defaultColWidth="9.140625" defaultRowHeight="12.75"/>
  <cols>
    <col min="1" max="1" width="2.140625" style="14" customWidth="1"/>
    <col min="2" max="2" width="4.57421875" style="14" customWidth="1"/>
    <col min="3" max="3" width="15.28125" style="14" customWidth="1"/>
    <col min="4" max="4" width="10.7109375" style="14" customWidth="1"/>
    <col min="5" max="12" width="9.140625" style="14" customWidth="1"/>
    <col min="13" max="14" width="9.140625" style="14" hidden="1" customWidth="1"/>
    <col min="15" max="15" width="9.140625" style="14" customWidth="1"/>
    <col min="16" max="16" width="9.140625" style="14" hidden="1" customWidth="1"/>
    <col min="17" max="17" width="5.8515625" style="14" customWidth="1"/>
    <col min="18" max="18" width="9.140625" style="14" customWidth="1"/>
    <col min="19" max="19" width="4.140625" style="14" customWidth="1"/>
    <col min="20" max="20" width="4.7109375" style="14" customWidth="1"/>
    <col min="21" max="24" width="9.140625" style="14" customWidth="1"/>
    <col min="25" max="25" width="9.57421875" style="14" customWidth="1"/>
    <col min="26" max="26" width="9.140625" style="14" hidden="1" customWidth="1"/>
    <col min="27" max="16384" width="9.140625" style="14" customWidth="1"/>
  </cols>
  <sheetData>
    <row r="1" ht="13.5" thickBot="1"/>
    <row r="2" spans="2:26" ht="15" thickTop="1">
      <c r="B2" s="84"/>
      <c r="C2" s="85">
        <v>40422</v>
      </c>
      <c r="D2" s="86" t="s">
        <v>94</v>
      </c>
      <c r="E2" s="87"/>
      <c r="F2" s="87"/>
      <c r="G2" s="88"/>
      <c r="H2" s="88"/>
      <c r="I2" s="89"/>
      <c r="J2" s="89"/>
      <c r="K2" s="128"/>
      <c r="L2" s="128"/>
      <c r="M2" s="90" t="s">
        <v>1</v>
      </c>
      <c r="N2" s="90" t="s">
        <v>1</v>
      </c>
      <c r="O2" s="90" t="s">
        <v>1</v>
      </c>
      <c r="P2" s="90" t="s">
        <v>1</v>
      </c>
      <c r="Q2" s="90" t="s">
        <v>117</v>
      </c>
      <c r="R2" s="91" t="s">
        <v>2</v>
      </c>
      <c r="S2" s="92" t="s">
        <v>4</v>
      </c>
      <c r="T2" s="92" t="s">
        <v>4</v>
      </c>
      <c r="U2" s="90" t="s">
        <v>4</v>
      </c>
      <c r="V2" s="90" t="s">
        <v>4</v>
      </c>
      <c r="W2" s="90" t="s">
        <v>3</v>
      </c>
      <c r="X2" s="91" t="s">
        <v>2</v>
      </c>
      <c r="Y2" s="93" t="s">
        <v>51</v>
      </c>
      <c r="Z2" s="80">
        <v>127.8</v>
      </c>
    </row>
    <row r="3" spans="2:26" ht="26.25">
      <c r="B3" s="94" t="s">
        <v>5</v>
      </c>
      <c r="C3" s="95" t="s">
        <v>6</v>
      </c>
      <c r="D3" s="96" t="s">
        <v>126</v>
      </c>
      <c r="E3" s="97" t="s">
        <v>8</v>
      </c>
      <c r="F3" s="97" t="s">
        <v>9</v>
      </c>
      <c r="G3" s="98" t="s">
        <v>8</v>
      </c>
      <c r="H3" s="98" t="s">
        <v>9</v>
      </c>
      <c r="I3" s="127" t="s">
        <v>8</v>
      </c>
      <c r="J3" s="127" t="s">
        <v>9</v>
      </c>
      <c r="K3" s="129" t="s">
        <v>8</v>
      </c>
      <c r="L3" s="129" t="s">
        <v>9</v>
      </c>
      <c r="M3" s="99" t="s">
        <v>10</v>
      </c>
      <c r="N3" s="99" t="s">
        <v>11</v>
      </c>
      <c r="O3" s="99" t="s">
        <v>13</v>
      </c>
      <c r="P3" s="99" t="s">
        <v>12</v>
      </c>
      <c r="Q3" s="99" t="s">
        <v>118</v>
      </c>
      <c r="R3" s="99" t="s">
        <v>14</v>
      </c>
      <c r="S3" s="99" t="s">
        <v>0</v>
      </c>
      <c r="T3" s="99" t="s">
        <v>15</v>
      </c>
      <c r="U3" s="100" t="s">
        <v>3</v>
      </c>
      <c r="V3" s="100" t="s">
        <v>16</v>
      </c>
      <c r="W3" s="101" t="s">
        <v>17</v>
      </c>
      <c r="X3" s="101" t="s">
        <v>18</v>
      </c>
      <c r="Y3" s="102" t="s">
        <v>53</v>
      </c>
      <c r="Z3" s="81" t="s">
        <v>52</v>
      </c>
    </row>
    <row r="4" spans="2:26" ht="17.25">
      <c r="B4" s="103">
        <v>1</v>
      </c>
      <c r="C4" s="104" t="s">
        <v>96</v>
      </c>
      <c r="D4" s="105"/>
      <c r="E4" s="106">
        <v>18.15</v>
      </c>
      <c r="F4" s="106">
        <v>9.33</v>
      </c>
      <c r="G4" s="106">
        <v>15.75</v>
      </c>
      <c r="H4" s="106">
        <v>9.62</v>
      </c>
      <c r="I4" s="106">
        <v>16.4</v>
      </c>
      <c r="J4" s="106">
        <v>10.21</v>
      </c>
      <c r="K4" s="106">
        <v>17.4</v>
      </c>
      <c r="L4" s="106">
        <v>9.43</v>
      </c>
      <c r="M4" s="107">
        <f aca="true" t="shared" si="0" ref="M4:M25">SUM(E4,G4,I4,K4)</f>
        <v>67.69999999999999</v>
      </c>
      <c r="N4" s="107">
        <f aca="true" t="shared" si="1" ref="N4:N25">IF(COUNT(E4,G4,I4,K4)=4,MINA(E4,G4,I4,K4),0)</f>
        <v>15.75</v>
      </c>
      <c r="O4" s="107">
        <f aca="true" t="shared" si="2" ref="O4:O25">SUM(M4-N4)</f>
        <v>51.94999999999999</v>
      </c>
      <c r="P4" s="107">
        <f aca="true" t="shared" si="3" ref="P4:P25">MAX(E4,G4,I4,K4)</f>
        <v>18.15</v>
      </c>
      <c r="Q4" s="108">
        <v>2</v>
      </c>
      <c r="R4" s="107">
        <f aca="true" t="shared" si="4" ref="R4:R25">MIN(F4,H4,J4,L4)</f>
        <v>9.33</v>
      </c>
      <c r="S4" s="109"/>
      <c r="T4" s="107" t="s">
        <v>119</v>
      </c>
      <c r="U4" s="107">
        <v>18.75</v>
      </c>
      <c r="V4" s="107">
        <v>9.24</v>
      </c>
      <c r="W4" s="130">
        <f aca="true" t="shared" si="5" ref="W4:W25">MAX(P4,U4)</f>
        <v>18.75</v>
      </c>
      <c r="X4" s="107">
        <f aca="true" t="shared" si="6" ref="X4:X25">MIN(R4,V4)</f>
        <v>9.24</v>
      </c>
      <c r="Y4" s="110">
        <f aca="true" t="shared" si="7" ref="Y4:Y25">IF(X4&lt;&gt;0,SUM($Z$2/X4*12),"")</f>
        <v>165.97402597402595</v>
      </c>
      <c r="Z4" s="82">
        <f>IF(X4&lt;&gt;0,SUM(3600/X4*$Z$2/5280),"")</f>
        <v>9.430342384887838</v>
      </c>
    </row>
    <row r="5" spans="2:26" ht="17.25">
      <c r="B5" s="103">
        <v>2</v>
      </c>
      <c r="C5" s="104" t="s">
        <v>95</v>
      </c>
      <c r="D5" s="105"/>
      <c r="E5" s="111">
        <v>18.3</v>
      </c>
      <c r="F5" s="106">
        <v>9</v>
      </c>
      <c r="G5" s="111">
        <v>17.15</v>
      </c>
      <c r="H5" s="106">
        <v>9.52</v>
      </c>
      <c r="I5" s="111">
        <v>17.45</v>
      </c>
      <c r="J5" s="106">
        <v>9.69</v>
      </c>
      <c r="K5" s="106">
        <v>16.95</v>
      </c>
      <c r="L5" s="106">
        <v>9.16</v>
      </c>
      <c r="M5" s="107">
        <f t="shared" si="0"/>
        <v>69.85000000000001</v>
      </c>
      <c r="N5" s="107">
        <f t="shared" si="1"/>
        <v>16.95</v>
      </c>
      <c r="O5" s="107">
        <f t="shared" si="2"/>
        <v>52.900000000000006</v>
      </c>
      <c r="P5" s="107">
        <f t="shared" si="3"/>
        <v>18.3</v>
      </c>
      <c r="Q5" s="112">
        <v>1</v>
      </c>
      <c r="R5" s="107">
        <f t="shared" si="4"/>
        <v>9</v>
      </c>
      <c r="S5" s="123"/>
      <c r="T5" s="107" t="s">
        <v>119</v>
      </c>
      <c r="U5" s="107">
        <v>17.35</v>
      </c>
      <c r="V5" s="107">
        <v>9.21</v>
      </c>
      <c r="W5" s="107">
        <f t="shared" si="5"/>
        <v>18.3</v>
      </c>
      <c r="X5" s="107">
        <f t="shared" si="6"/>
        <v>9</v>
      </c>
      <c r="Y5" s="110">
        <f t="shared" si="7"/>
        <v>170.39999999999998</v>
      </c>
      <c r="Z5" s="82">
        <f aca="true" t="shared" si="8" ref="Z5:Z25">IF(X5&lt;&gt;0,SUM(3600/X5*$Z$2/5280),"")</f>
        <v>9.681818181818182</v>
      </c>
    </row>
    <row r="6" spans="2:26" ht="17.25">
      <c r="B6" s="103">
        <v>3</v>
      </c>
      <c r="C6" s="104" t="s">
        <v>97</v>
      </c>
      <c r="D6" s="105"/>
      <c r="E6" s="106">
        <v>17.05</v>
      </c>
      <c r="F6" s="106">
        <v>9.85</v>
      </c>
      <c r="G6" s="106">
        <v>14.95</v>
      </c>
      <c r="H6" s="106">
        <v>9.26</v>
      </c>
      <c r="I6" s="106">
        <v>17.25</v>
      </c>
      <c r="J6" s="106">
        <v>10.23</v>
      </c>
      <c r="K6" s="106">
        <v>16.85</v>
      </c>
      <c r="L6" s="106">
        <v>10.08</v>
      </c>
      <c r="M6" s="107">
        <f t="shared" si="0"/>
        <v>66.1</v>
      </c>
      <c r="N6" s="107">
        <f t="shared" si="1"/>
        <v>14.95</v>
      </c>
      <c r="O6" s="107">
        <f t="shared" si="2"/>
        <v>51.14999999999999</v>
      </c>
      <c r="P6" s="107">
        <f t="shared" si="3"/>
        <v>17.25</v>
      </c>
      <c r="Q6" s="108">
        <v>3</v>
      </c>
      <c r="R6" s="107">
        <f t="shared" si="4"/>
        <v>9.26</v>
      </c>
      <c r="S6" s="124"/>
      <c r="T6" s="107" t="s">
        <v>119</v>
      </c>
      <c r="U6" s="107">
        <v>17.3</v>
      </c>
      <c r="V6" s="107">
        <v>9.2</v>
      </c>
      <c r="W6" s="107">
        <f t="shared" si="5"/>
        <v>17.3</v>
      </c>
      <c r="X6" s="107">
        <f t="shared" si="6"/>
        <v>9.2</v>
      </c>
      <c r="Y6" s="110">
        <f t="shared" si="7"/>
        <v>166.69565217391306</v>
      </c>
      <c r="Z6" s="82">
        <f t="shared" si="8"/>
        <v>9.471343873517787</v>
      </c>
    </row>
    <row r="7" spans="2:26" ht="17.25">
      <c r="B7" s="103">
        <v>4</v>
      </c>
      <c r="C7" s="104" t="s">
        <v>98</v>
      </c>
      <c r="D7" s="105"/>
      <c r="E7" s="106">
        <v>18.25</v>
      </c>
      <c r="F7" s="113">
        <v>8.72</v>
      </c>
      <c r="G7" s="106">
        <v>15.25</v>
      </c>
      <c r="H7" s="106">
        <v>10.09</v>
      </c>
      <c r="I7" s="106">
        <v>15.7</v>
      </c>
      <c r="J7" s="106">
        <v>9.95</v>
      </c>
      <c r="K7" s="106">
        <v>17.05</v>
      </c>
      <c r="L7" s="106">
        <v>9.21</v>
      </c>
      <c r="M7" s="107">
        <f t="shared" si="0"/>
        <v>66.25</v>
      </c>
      <c r="N7" s="107">
        <f t="shared" si="1"/>
        <v>15.25</v>
      </c>
      <c r="O7" s="107">
        <f t="shared" si="2"/>
        <v>51</v>
      </c>
      <c r="P7" s="107">
        <f t="shared" si="3"/>
        <v>18.25</v>
      </c>
      <c r="Q7" s="108">
        <v>4</v>
      </c>
      <c r="R7" s="107">
        <f t="shared" si="4"/>
        <v>8.72</v>
      </c>
      <c r="S7" s="125"/>
      <c r="T7" s="107" t="s">
        <v>119</v>
      </c>
      <c r="U7" s="107">
        <v>16.45</v>
      </c>
      <c r="V7" s="107">
        <v>9.13</v>
      </c>
      <c r="W7" s="107">
        <f t="shared" si="5"/>
        <v>18.25</v>
      </c>
      <c r="X7" s="107">
        <f t="shared" si="6"/>
        <v>8.72</v>
      </c>
      <c r="Y7" s="110">
        <f t="shared" si="7"/>
        <v>175.87155963302752</v>
      </c>
      <c r="Z7" s="82">
        <f t="shared" si="8"/>
        <v>9.992702251876564</v>
      </c>
    </row>
    <row r="8" spans="2:26" ht="17.25">
      <c r="B8" s="103">
        <v>5</v>
      </c>
      <c r="C8" s="104" t="s">
        <v>113</v>
      </c>
      <c r="D8" s="105"/>
      <c r="E8" s="106">
        <v>6.3</v>
      </c>
      <c r="F8" s="106">
        <v>10.64</v>
      </c>
      <c r="G8" s="106">
        <v>15.15</v>
      </c>
      <c r="H8" s="113">
        <v>8.86</v>
      </c>
      <c r="I8" s="106">
        <v>9.2</v>
      </c>
      <c r="J8" s="106">
        <v>10.18</v>
      </c>
      <c r="K8" s="111">
        <v>18.35</v>
      </c>
      <c r="L8" s="113">
        <v>8.5</v>
      </c>
      <c r="M8" s="107">
        <f t="shared" si="0"/>
        <v>49</v>
      </c>
      <c r="N8" s="107">
        <f t="shared" si="1"/>
        <v>6.3</v>
      </c>
      <c r="O8" s="107">
        <f t="shared" si="2"/>
        <v>42.7</v>
      </c>
      <c r="P8" s="107">
        <f t="shared" si="3"/>
        <v>18.35</v>
      </c>
      <c r="Q8" s="108">
        <v>19</v>
      </c>
      <c r="R8" s="114">
        <f t="shared" si="4"/>
        <v>8.5</v>
      </c>
      <c r="S8" s="124"/>
      <c r="T8" s="107" t="s">
        <v>120</v>
      </c>
      <c r="U8" s="107">
        <v>16.45</v>
      </c>
      <c r="V8" s="107">
        <v>8.45</v>
      </c>
      <c r="W8" s="107">
        <f t="shared" si="5"/>
        <v>18.35</v>
      </c>
      <c r="X8" s="130">
        <f t="shared" si="6"/>
        <v>8.45</v>
      </c>
      <c r="Y8" s="131">
        <f t="shared" si="7"/>
        <v>181.49112426035504</v>
      </c>
      <c r="Z8" s="82">
        <f t="shared" si="8"/>
        <v>10.311995696611081</v>
      </c>
    </row>
    <row r="9" spans="2:26" ht="17.25">
      <c r="B9" s="103">
        <v>6</v>
      </c>
      <c r="C9" s="104" t="s">
        <v>100</v>
      </c>
      <c r="D9" s="105"/>
      <c r="E9" s="106">
        <v>17.2</v>
      </c>
      <c r="F9" s="106">
        <v>9.9</v>
      </c>
      <c r="G9" s="106">
        <v>16.2</v>
      </c>
      <c r="H9" s="106">
        <v>9.65</v>
      </c>
      <c r="I9" s="106">
        <v>14.7</v>
      </c>
      <c r="J9" s="113">
        <v>9.68</v>
      </c>
      <c r="K9" s="106">
        <v>15.85</v>
      </c>
      <c r="L9" s="106">
        <v>9.51</v>
      </c>
      <c r="M9" s="107">
        <f t="shared" si="0"/>
        <v>63.949999999999996</v>
      </c>
      <c r="N9" s="107">
        <f t="shared" si="1"/>
        <v>14.7</v>
      </c>
      <c r="O9" s="107">
        <f t="shared" si="2"/>
        <v>49.25</v>
      </c>
      <c r="P9" s="107">
        <f t="shared" si="3"/>
        <v>17.2</v>
      </c>
      <c r="Q9" s="108">
        <v>6</v>
      </c>
      <c r="R9" s="107">
        <f t="shared" si="4"/>
        <v>9.51</v>
      </c>
      <c r="S9" s="115"/>
      <c r="T9" s="107" t="s">
        <v>120</v>
      </c>
      <c r="U9" s="107">
        <v>16.3</v>
      </c>
      <c r="V9" s="107">
        <v>9.64</v>
      </c>
      <c r="W9" s="107">
        <f t="shared" si="5"/>
        <v>17.2</v>
      </c>
      <c r="X9" s="107">
        <f t="shared" si="6"/>
        <v>9.51</v>
      </c>
      <c r="Y9" s="110">
        <f t="shared" si="7"/>
        <v>161.26182965299685</v>
      </c>
      <c r="Z9" s="82">
        <f t="shared" si="8"/>
        <v>9.16260395755664</v>
      </c>
    </row>
    <row r="10" spans="2:26" ht="17.25">
      <c r="B10" s="103">
        <v>7</v>
      </c>
      <c r="C10" s="104" t="s">
        <v>99</v>
      </c>
      <c r="D10" s="105"/>
      <c r="E10" s="106">
        <v>16.3</v>
      </c>
      <c r="F10" s="106">
        <v>9.86</v>
      </c>
      <c r="G10" s="106">
        <v>14.9</v>
      </c>
      <c r="H10" s="106">
        <v>10.16</v>
      </c>
      <c r="I10" s="106">
        <v>16.2</v>
      </c>
      <c r="J10" s="106">
        <v>10.15</v>
      </c>
      <c r="K10" s="106">
        <v>17.6</v>
      </c>
      <c r="L10" s="106">
        <v>9.98</v>
      </c>
      <c r="M10" s="107">
        <f t="shared" si="0"/>
        <v>65</v>
      </c>
      <c r="N10" s="107">
        <f t="shared" si="1"/>
        <v>14.9</v>
      </c>
      <c r="O10" s="107">
        <f t="shared" si="2"/>
        <v>50.1</v>
      </c>
      <c r="P10" s="107">
        <f t="shared" si="3"/>
        <v>17.6</v>
      </c>
      <c r="Q10" s="108">
        <v>5</v>
      </c>
      <c r="R10" s="107">
        <f t="shared" si="4"/>
        <v>9.86</v>
      </c>
      <c r="S10" s="125"/>
      <c r="T10" s="107" t="s">
        <v>120</v>
      </c>
      <c r="U10" s="107">
        <v>14.2</v>
      </c>
      <c r="V10" s="107">
        <v>9.75</v>
      </c>
      <c r="W10" s="107">
        <f t="shared" si="5"/>
        <v>17.6</v>
      </c>
      <c r="X10" s="107">
        <f t="shared" si="6"/>
        <v>9.75</v>
      </c>
      <c r="Y10" s="110">
        <f t="shared" si="7"/>
        <v>157.2923076923077</v>
      </c>
      <c r="Z10" s="82">
        <f t="shared" si="8"/>
        <v>8.937062937062937</v>
      </c>
    </row>
    <row r="11" spans="2:26" ht="17.25">
      <c r="B11" s="103">
        <v>8</v>
      </c>
      <c r="C11" s="104" t="s">
        <v>103</v>
      </c>
      <c r="D11" s="105"/>
      <c r="E11" s="106">
        <v>16.85</v>
      </c>
      <c r="F11" s="106">
        <v>10.16</v>
      </c>
      <c r="G11" s="106">
        <v>15.8</v>
      </c>
      <c r="H11" s="106">
        <v>10.79</v>
      </c>
      <c r="I11" s="106">
        <v>14.75</v>
      </c>
      <c r="J11" s="106">
        <v>10.75</v>
      </c>
      <c r="K11" s="106">
        <v>14.35</v>
      </c>
      <c r="L11" s="106">
        <v>11.36</v>
      </c>
      <c r="M11" s="107">
        <f t="shared" si="0"/>
        <v>61.75000000000001</v>
      </c>
      <c r="N11" s="107">
        <f t="shared" si="1"/>
        <v>14.35</v>
      </c>
      <c r="O11" s="107">
        <f t="shared" si="2"/>
        <v>47.400000000000006</v>
      </c>
      <c r="P11" s="107">
        <f t="shared" si="3"/>
        <v>16.85</v>
      </c>
      <c r="Q11" s="108">
        <v>9</v>
      </c>
      <c r="R11" s="107">
        <f t="shared" si="4"/>
        <v>10.16</v>
      </c>
      <c r="S11" s="125"/>
      <c r="T11" s="107" t="s">
        <v>121</v>
      </c>
      <c r="U11" s="107">
        <v>17.25</v>
      </c>
      <c r="V11" s="107">
        <v>9.42</v>
      </c>
      <c r="W11" s="107">
        <f t="shared" si="5"/>
        <v>17.25</v>
      </c>
      <c r="X11" s="107">
        <f t="shared" si="6"/>
        <v>9.42</v>
      </c>
      <c r="Y11" s="110">
        <f t="shared" si="7"/>
        <v>162.80254777070064</v>
      </c>
      <c r="Z11" s="82">
        <f t="shared" si="8"/>
        <v>9.2501447596989</v>
      </c>
    </row>
    <row r="12" spans="2:26" ht="17.25">
      <c r="B12" s="103">
        <v>9</v>
      </c>
      <c r="C12" s="104" t="s">
        <v>102</v>
      </c>
      <c r="D12" s="105"/>
      <c r="E12" s="106">
        <v>17.15</v>
      </c>
      <c r="F12" s="106">
        <v>9.62</v>
      </c>
      <c r="G12" s="106">
        <v>14.45</v>
      </c>
      <c r="H12" s="106">
        <v>10.56</v>
      </c>
      <c r="I12" s="106">
        <v>14.45</v>
      </c>
      <c r="J12" s="106">
        <v>10.8</v>
      </c>
      <c r="K12" s="106">
        <v>16.95</v>
      </c>
      <c r="L12" s="106">
        <v>9.85</v>
      </c>
      <c r="M12" s="107">
        <f t="shared" si="0"/>
        <v>63</v>
      </c>
      <c r="N12" s="107">
        <f t="shared" si="1"/>
        <v>14.45</v>
      </c>
      <c r="O12" s="107">
        <f t="shared" si="2"/>
        <v>48.55</v>
      </c>
      <c r="P12" s="107">
        <f t="shared" si="3"/>
        <v>17.15</v>
      </c>
      <c r="Q12" s="108">
        <v>8</v>
      </c>
      <c r="R12" s="107">
        <f t="shared" si="4"/>
        <v>9.62</v>
      </c>
      <c r="S12" s="123"/>
      <c r="T12" s="107" t="s">
        <v>121</v>
      </c>
      <c r="U12" s="107">
        <v>16.55</v>
      </c>
      <c r="V12" s="107">
        <v>10.06</v>
      </c>
      <c r="W12" s="107">
        <f t="shared" si="5"/>
        <v>17.15</v>
      </c>
      <c r="X12" s="107">
        <f t="shared" si="6"/>
        <v>9.62</v>
      </c>
      <c r="Y12" s="110">
        <f t="shared" si="7"/>
        <v>159.41787941787942</v>
      </c>
      <c r="Z12" s="82">
        <f t="shared" si="8"/>
        <v>9.057834057834059</v>
      </c>
    </row>
    <row r="13" spans="2:26" ht="17.25">
      <c r="B13" s="103">
        <v>10</v>
      </c>
      <c r="C13" s="104" t="s">
        <v>101</v>
      </c>
      <c r="D13" s="105"/>
      <c r="E13" s="106">
        <v>15.25</v>
      </c>
      <c r="F13" s="106">
        <v>10.31</v>
      </c>
      <c r="G13" s="106">
        <v>16.55</v>
      </c>
      <c r="H13" s="106">
        <v>10.12</v>
      </c>
      <c r="I13" s="106">
        <v>15.65</v>
      </c>
      <c r="J13" s="106">
        <v>10</v>
      </c>
      <c r="K13" s="106">
        <v>16.35</v>
      </c>
      <c r="L13" s="106">
        <v>9.98</v>
      </c>
      <c r="M13" s="107">
        <f t="shared" si="0"/>
        <v>63.800000000000004</v>
      </c>
      <c r="N13" s="107">
        <f t="shared" si="1"/>
        <v>15.25</v>
      </c>
      <c r="O13" s="107">
        <f t="shared" si="2"/>
        <v>48.550000000000004</v>
      </c>
      <c r="P13" s="107">
        <f t="shared" si="3"/>
        <v>16.55</v>
      </c>
      <c r="Q13" s="108">
        <v>7</v>
      </c>
      <c r="R13" s="107">
        <f t="shared" si="4"/>
        <v>9.98</v>
      </c>
      <c r="S13" s="115"/>
      <c r="T13" s="107" t="s">
        <v>121</v>
      </c>
      <c r="U13" s="107">
        <v>16.1</v>
      </c>
      <c r="V13" s="107">
        <v>9.72</v>
      </c>
      <c r="W13" s="107">
        <f t="shared" si="5"/>
        <v>16.55</v>
      </c>
      <c r="X13" s="107">
        <f t="shared" si="6"/>
        <v>9.72</v>
      </c>
      <c r="Y13" s="110">
        <f t="shared" si="7"/>
        <v>157.77777777777777</v>
      </c>
      <c r="Z13" s="82">
        <f t="shared" si="8"/>
        <v>8.964646464646464</v>
      </c>
    </row>
    <row r="14" spans="2:26" ht="17.25">
      <c r="B14" s="103">
        <v>11</v>
      </c>
      <c r="C14" s="104" t="s">
        <v>105</v>
      </c>
      <c r="D14" s="105"/>
      <c r="E14" s="106">
        <v>14.3</v>
      </c>
      <c r="F14" s="106">
        <v>10.92</v>
      </c>
      <c r="G14" s="106">
        <v>14.3</v>
      </c>
      <c r="H14" s="106">
        <v>10.6</v>
      </c>
      <c r="I14" s="106">
        <v>16.4</v>
      </c>
      <c r="J14" s="106">
        <v>10.5</v>
      </c>
      <c r="K14" s="106">
        <v>16.45</v>
      </c>
      <c r="L14" s="106">
        <v>10.3</v>
      </c>
      <c r="M14" s="107">
        <f t="shared" si="0"/>
        <v>61.45</v>
      </c>
      <c r="N14" s="107">
        <f t="shared" si="1"/>
        <v>14.3</v>
      </c>
      <c r="O14" s="107">
        <f t="shared" si="2"/>
        <v>47.150000000000006</v>
      </c>
      <c r="P14" s="107">
        <f t="shared" si="3"/>
        <v>16.45</v>
      </c>
      <c r="Q14" s="108">
        <v>11</v>
      </c>
      <c r="R14" s="107">
        <f t="shared" si="4"/>
        <v>10.3</v>
      </c>
      <c r="S14" s="115"/>
      <c r="T14" s="107" t="s">
        <v>122</v>
      </c>
      <c r="U14" s="107">
        <v>17.4</v>
      </c>
      <c r="V14" s="107">
        <v>9.53</v>
      </c>
      <c r="W14" s="107">
        <f t="shared" si="5"/>
        <v>17.4</v>
      </c>
      <c r="X14" s="107">
        <f t="shared" si="6"/>
        <v>9.53</v>
      </c>
      <c r="Y14" s="110">
        <f t="shared" si="7"/>
        <v>160.92339979013641</v>
      </c>
      <c r="Z14" s="82">
        <f t="shared" si="8"/>
        <v>9.143374988075932</v>
      </c>
    </row>
    <row r="15" spans="2:26" ht="17.25">
      <c r="B15" s="103">
        <v>12</v>
      </c>
      <c r="C15" s="104" t="s">
        <v>106</v>
      </c>
      <c r="D15" s="105"/>
      <c r="E15" s="106">
        <v>15.55</v>
      </c>
      <c r="F15" s="106">
        <v>10.15</v>
      </c>
      <c r="G15" s="106">
        <v>14.8</v>
      </c>
      <c r="H15" s="106">
        <v>10.87</v>
      </c>
      <c r="I15" s="106">
        <v>14.35</v>
      </c>
      <c r="J15" s="106">
        <v>10.66</v>
      </c>
      <c r="K15" s="106">
        <v>16.3</v>
      </c>
      <c r="L15" s="106">
        <v>10.23</v>
      </c>
      <c r="M15" s="107">
        <f t="shared" si="0"/>
        <v>61</v>
      </c>
      <c r="N15" s="107">
        <f t="shared" si="1"/>
        <v>14.35</v>
      </c>
      <c r="O15" s="107">
        <f t="shared" si="2"/>
        <v>46.65</v>
      </c>
      <c r="P15" s="107">
        <f t="shared" si="3"/>
        <v>16.3</v>
      </c>
      <c r="Q15" s="108">
        <v>12</v>
      </c>
      <c r="R15" s="107">
        <f t="shared" si="4"/>
        <v>10.15</v>
      </c>
      <c r="S15" s="123"/>
      <c r="T15" s="107" t="s">
        <v>122</v>
      </c>
      <c r="U15" s="107">
        <v>15.5</v>
      </c>
      <c r="V15" s="107">
        <v>10.2</v>
      </c>
      <c r="W15" s="107">
        <f t="shared" si="5"/>
        <v>16.3</v>
      </c>
      <c r="X15" s="107">
        <f t="shared" si="6"/>
        <v>10.15</v>
      </c>
      <c r="Y15" s="110">
        <f t="shared" si="7"/>
        <v>151.0935960591133</v>
      </c>
      <c r="Z15" s="82">
        <f t="shared" si="8"/>
        <v>8.58486341244962</v>
      </c>
    </row>
    <row r="16" spans="2:26" ht="17.25">
      <c r="B16" s="103">
        <v>13</v>
      </c>
      <c r="C16" s="104" t="s">
        <v>104</v>
      </c>
      <c r="D16" s="105"/>
      <c r="E16" s="106">
        <v>16.55</v>
      </c>
      <c r="F16" s="106">
        <v>9.83</v>
      </c>
      <c r="G16" s="106">
        <v>14.65</v>
      </c>
      <c r="H16" s="106">
        <v>9.8</v>
      </c>
      <c r="I16" s="106">
        <v>15.75</v>
      </c>
      <c r="J16" s="106">
        <v>10.15</v>
      </c>
      <c r="K16" s="106">
        <v>14.85</v>
      </c>
      <c r="L16" s="106">
        <v>9.52</v>
      </c>
      <c r="M16" s="107">
        <f t="shared" si="0"/>
        <v>61.800000000000004</v>
      </c>
      <c r="N16" s="107">
        <f t="shared" si="1"/>
        <v>14.65</v>
      </c>
      <c r="O16" s="107">
        <f t="shared" si="2"/>
        <v>47.150000000000006</v>
      </c>
      <c r="P16" s="107">
        <f t="shared" si="3"/>
        <v>16.55</v>
      </c>
      <c r="Q16" s="108">
        <v>10</v>
      </c>
      <c r="R16" s="107">
        <f t="shared" si="4"/>
        <v>9.52</v>
      </c>
      <c r="S16" s="125"/>
      <c r="T16" s="107" t="s">
        <v>122</v>
      </c>
      <c r="U16" s="107">
        <v>9.8</v>
      </c>
      <c r="V16" s="107">
        <v>10.44</v>
      </c>
      <c r="W16" s="107">
        <f t="shared" si="5"/>
        <v>16.55</v>
      </c>
      <c r="X16" s="107">
        <f t="shared" si="6"/>
        <v>9.52</v>
      </c>
      <c r="Y16" s="110">
        <f t="shared" si="7"/>
        <v>161.0924369747899</v>
      </c>
      <c r="Z16" s="82">
        <f t="shared" si="8"/>
        <v>9.152979373567609</v>
      </c>
    </row>
    <row r="17" spans="2:26" ht="17.25">
      <c r="B17" s="103">
        <v>14</v>
      </c>
      <c r="C17" s="104" t="s">
        <v>107</v>
      </c>
      <c r="D17" s="105"/>
      <c r="E17" s="106">
        <v>13.8</v>
      </c>
      <c r="F17" s="106">
        <v>10.27</v>
      </c>
      <c r="G17" s="106">
        <v>12.55</v>
      </c>
      <c r="H17" s="106">
        <v>11.06</v>
      </c>
      <c r="I17" s="106">
        <v>15.6</v>
      </c>
      <c r="J17" s="106">
        <v>10.49</v>
      </c>
      <c r="K17" s="106">
        <v>16.6</v>
      </c>
      <c r="L17" s="106">
        <v>10.51</v>
      </c>
      <c r="M17" s="107">
        <f t="shared" si="0"/>
        <v>58.550000000000004</v>
      </c>
      <c r="N17" s="107">
        <f t="shared" si="1"/>
        <v>12.55</v>
      </c>
      <c r="O17" s="107">
        <f t="shared" si="2"/>
        <v>46</v>
      </c>
      <c r="P17" s="107">
        <f t="shared" si="3"/>
        <v>16.6</v>
      </c>
      <c r="Q17" s="108">
        <v>13</v>
      </c>
      <c r="R17" s="107">
        <f t="shared" si="4"/>
        <v>10.27</v>
      </c>
      <c r="S17" s="115"/>
      <c r="T17" s="107" t="s">
        <v>123</v>
      </c>
      <c r="U17" s="107">
        <v>16.4</v>
      </c>
      <c r="V17" s="107">
        <v>10.1</v>
      </c>
      <c r="W17" s="107">
        <f t="shared" si="5"/>
        <v>16.6</v>
      </c>
      <c r="X17" s="107">
        <f t="shared" si="6"/>
        <v>10.1</v>
      </c>
      <c r="Y17" s="110">
        <f t="shared" si="7"/>
        <v>151.84158415841586</v>
      </c>
      <c r="Z17" s="82">
        <f t="shared" si="8"/>
        <v>8.627362736273627</v>
      </c>
    </row>
    <row r="18" spans="2:26" ht="17.25">
      <c r="B18" s="103">
        <v>15</v>
      </c>
      <c r="C18" s="104" t="s">
        <v>108</v>
      </c>
      <c r="D18" s="105"/>
      <c r="E18" s="106">
        <v>14.5</v>
      </c>
      <c r="F18" s="106">
        <v>10.57</v>
      </c>
      <c r="G18" s="106">
        <v>15</v>
      </c>
      <c r="H18" s="106">
        <v>9.04</v>
      </c>
      <c r="I18" s="106">
        <v>13.55</v>
      </c>
      <c r="J18" s="106">
        <v>10.9</v>
      </c>
      <c r="K18" s="106">
        <v>15.75</v>
      </c>
      <c r="L18" s="106">
        <v>9.96</v>
      </c>
      <c r="M18" s="107">
        <f t="shared" si="0"/>
        <v>58.8</v>
      </c>
      <c r="N18" s="107">
        <f t="shared" si="1"/>
        <v>13.55</v>
      </c>
      <c r="O18" s="107">
        <f t="shared" si="2"/>
        <v>45.25</v>
      </c>
      <c r="P18" s="107">
        <f t="shared" si="3"/>
        <v>15.75</v>
      </c>
      <c r="Q18" s="108">
        <v>14</v>
      </c>
      <c r="R18" s="107">
        <f t="shared" si="4"/>
        <v>9.04</v>
      </c>
      <c r="S18" s="125"/>
      <c r="T18" s="107" t="s">
        <v>123</v>
      </c>
      <c r="U18" s="107">
        <v>14.75</v>
      </c>
      <c r="V18" s="107">
        <v>10.09</v>
      </c>
      <c r="W18" s="107">
        <f t="shared" si="5"/>
        <v>15.75</v>
      </c>
      <c r="X18" s="107">
        <f t="shared" si="6"/>
        <v>9.04</v>
      </c>
      <c r="Y18" s="110">
        <f t="shared" si="7"/>
        <v>169.64601769911505</v>
      </c>
      <c r="Z18" s="82">
        <f t="shared" si="8"/>
        <v>9.63897827835881</v>
      </c>
    </row>
    <row r="19" spans="2:26" ht="17.25">
      <c r="B19" s="103">
        <v>16</v>
      </c>
      <c r="C19" s="104" t="s">
        <v>109</v>
      </c>
      <c r="D19" s="105"/>
      <c r="E19" s="106">
        <v>15.2</v>
      </c>
      <c r="F19" s="106">
        <v>10.18</v>
      </c>
      <c r="G19" s="106">
        <v>13.85</v>
      </c>
      <c r="H19" s="106">
        <v>10.25</v>
      </c>
      <c r="I19" s="106">
        <v>14.15</v>
      </c>
      <c r="J19" s="106">
        <v>10.6</v>
      </c>
      <c r="K19" s="106">
        <v>15.2</v>
      </c>
      <c r="L19" s="106">
        <v>10.43</v>
      </c>
      <c r="M19" s="107">
        <f t="shared" si="0"/>
        <v>58.39999999999999</v>
      </c>
      <c r="N19" s="107">
        <f t="shared" si="1"/>
        <v>13.85</v>
      </c>
      <c r="O19" s="107">
        <f t="shared" si="2"/>
        <v>44.54999999999999</v>
      </c>
      <c r="P19" s="107">
        <f t="shared" si="3"/>
        <v>15.2</v>
      </c>
      <c r="Q19" s="108">
        <v>15</v>
      </c>
      <c r="R19" s="107">
        <f t="shared" si="4"/>
        <v>10.18</v>
      </c>
      <c r="S19" s="123"/>
      <c r="T19" s="107" t="s">
        <v>123</v>
      </c>
      <c r="U19" s="107">
        <v>13.95</v>
      </c>
      <c r="V19" s="107">
        <v>10.19</v>
      </c>
      <c r="W19" s="107">
        <f t="shared" si="5"/>
        <v>15.2</v>
      </c>
      <c r="X19" s="107">
        <f t="shared" si="6"/>
        <v>10.18</v>
      </c>
      <c r="Y19" s="110">
        <f t="shared" si="7"/>
        <v>150.6483300589391</v>
      </c>
      <c r="Z19" s="82">
        <f t="shared" si="8"/>
        <v>8.559564207894267</v>
      </c>
    </row>
    <row r="20" spans="2:26" ht="17.25">
      <c r="B20" s="103">
        <v>17</v>
      </c>
      <c r="C20" s="104" t="s">
        <v>110</v>
      </c>
      <c r="D20" s="105"/>
      <c r="E20" s="106">
        <v>13.6</v>
      </c>
      <c r="F20" s="106">
        <v>10.63</v>
      </c>
      <c r="G20" s="106">
        <v>14.15</v>
      </c>
      <c r="H20" s="106">
        <v>10.68</v>
      </c>
      <c r="I20" s="106">
        <v>13.4</v>
      </c>
      <c r="J20" s="106">
        <v>10.32</v>
      </c>
      <c r="K20" s="106">
        <v>16.2</v>
      </c>
      <c r="L20" s="106">
        <v>10.27</v>
      </c>
      <c r="M20" s="107">
        <f t="shared" si="0"/>
        <v>57.349999999999994</v>
      </c>
      <c r="N20" s="107">
        <f t="shared" si="1"/>
        <v>13.4</v>
      </c>
      <c r="O20" s="107">
        <f t="shared" si="2"/>
        <v>43.949999999999996</v>
      </c>
      <c r="P20" s="107">
        <f t="shared" si="3"/>
        <v>16.2</v>
      </c>
      <c r="Q20" s="108">
        <v>16</v>
      </c>
      <c r="R20" s="107">
        <f t="shared" si="4"/>
        <v>10.27</v>
      </c>
      <c r="S20" s="115"/>
      <c r="T20" s="107" t="s">
        <v>124</v>
      </c>
      <c r="U20" s="107">
        <v>16.35</v>
      </c>
      <c r="V20" s="107">
        <v>9.6</v>
      </c>
      <c r="W20" s="107">
        <f t="shared" si="5"/>
        <v>16.35</v>
      </c>
      <c r="X20" s="107">
        <f t="shared" si="6"/>
        <v>9.6</v>
      </c>
      <c r="Y20" s="110">
        <f t="shared" si="7"/>
        <v>159.75</v>
      </c>
      <c r="Z20" s="82">
        <f t="shared" si="8"/>
        <v>9.076704545454545</v>
      </c>
    </row>
    <row r="21" spans="2:26" ht="17.25">
      <c r="B21" s="103">
        <v>18</v>
      </c>
      <c r="C21" s="104" t="s">
        <v>111</v>
      </c>
      <c r="D21" s="105"/>
      <c r="E21" s="106">
        <v>13.95</v>
      </c>
      <c r="F21" s="106">
        <v>10.17</v>
      </c>
      <c r="G21" s="106">
        <v>13.45</v>
      </c>
      <c r="H21" s="106">
        <v>10.5</v>
      </c>
      <c r="I21" s="106">
        <v>13.95</v>
      </c>
      <c r="J21" s="106">
        <v>10.18</v>
      </c>
      <c r="K21" s="106">
        <v>15.95</v>
      </c>
      <c r="L21" s="106">
        <v>9.86</v>
      </c>
      <c r="M21" s="107">
        <f t="shared" si="0"/>
        <v>57.3</v>
      </c>
      <c r="N21" s="107">
        <f t="shared" si="1"/>
        <v>13.45</v>
      </c>
      <c r="O21" s="107">
        <f t="shared" si="2"/>
        <v>43.849999999999994</v>
      </c>
      <c r="P21" s="107">
        <f t="shared" si="3"/>
        <v>15.95</v>
      </c>
      <c r="Q21" s="108">
        <v>17</v>
      </c>
      <c r="R21" s="107">
        <f t="shared" si="4"/>
        <v>9.86</v>
      </c>
      <c r="S21" s="125"/>
      <c r="T21" s="107" t="s">
        <v>124</v>
      </c>
      <c r="U21" s="107">
        <v>14.75</v>
      </c>
      <c r="V21" s="107">
        <v>9.91</v>
      </c>
      <c r="W21" s="107">
        <f t="shared" si="5"/>
        <v>15.95</v>
      </c>
      <c r="X21" s="107">
        <f t="shared" si="6"/>
        <v>9.86</v>
      </c>
      <c r="Y21" s="110">
        <f t="shared" si="7"/>
        <v>155.53752535496957</v>
      </c>
      <c r="Z21" s="82">
        <f t="shared" si="8"/>
        <v>8.837359395168725</v>
      </c>
    </row>
    <row r="22" spans="2:26" ht="17.25">
      <c r="B22" s="103">
        <v>19</v>
      </c>
      <c r="C22" s="104" t="s">
        <v>112</v>
      </c>
      <c r="D22" s="105"/>
      <c r="E22" s="106">
        <v>15.75</v>
      </c>
      <c r="F22" s="106">
        <v>9.8</v>
      </c>
      <c r="G22" s="106">
        <v>14</v>
      </c>
      <c r="H22" s="106">
        <v>10.44</v>
      </c>
      <c r="I22" s="106">
        <v>12.3</v>
      </c>
      <c r="J22" s="106">
        <v>9.74</v>
      </c>
      <c r="K22" s="106">
        <v>13.25</v>
      </c>
      <c r="L22" s="106">
        <v>10.3</v>
      </c>
      <c r="M22" s="107">
        <f t="shared" si="0"/>
        <v>55.3</v>
      </c>
      <c r="N22" s="107">
        <f t="shared" si="1"/>
        <v>12.3</v>
      </c>
      <c r="O22" s="107">
        <f t="shared" si="2"/>
        <v>43</v>
      </c>
      <c r="P22" s="107">
        <f t="shared" si="3"/>
        <v>15.75</v>
      </c>
      <c r="Q22" s="108">
        <v>18</v>
      </c>
      <c r="R22" s="107">
        <f t="shared" si="4"/>
        <v>9.74</v>
      </c>
      <c r="S22" s="123"/>
      <c r="T22" s="107" t="s">
        <v>124</v>
      </c>
      <c r="U22" s="107">
        <v>12.55</v>
      </c>
      <c r="V22" s="107">
        <v>10.24</v>
      </c>
      <c r="W22" s="107">
        <f t="shared" si="5"/>
        <v>15.75</v>
      </c>
      <c r="X22" s="107">
        <f t="shared" si="6"/>
        <v>9.74</v>
      </c>
      <c r="Y22" s="110">
        <f t="shared" si="7"/>
        <v>157.45379876796713</v>
      </c>
      <c r="Z22" s="82">
        <f t="shared" si="8"/>
        <v>8.94623856636177</v>
      </c>
    </row>
    <row r="23" spans="2:26" ht="17.25">
      <c r="B23" s="103">
        <v>20</v>
      </c>
      <c r="C23" s="104" t="s">
        <v>115</v>
      </c>
      <c r="D23" s="105"/>
      <c r="E23" s="106">
        <v>13.85</v>
      </c>
      <c r="F23" s="106">
        <v>10.49</v>
      </c>
      <c r="G23" s="106">
        <v>13.6</v>
      </c>
      <c r="H23" s="106">
        <v>10.92</v>
      </c>
      <c r="I23" s="106">
        <v>14.2</v>
      </c>
      <c r="J23" s="106">
        <v>10.38</v>
      </c>
      <c r="K23" s="106">
        <v>12.5</v>
      </c>
      <c r="L23" s="106">
        <v>11.05</v>
      </c>
      <c r="M23" s="107">
        <f t="shared" si="0"/>
        <v>54.15</v>
      </c>
      <c r="N23" s="107">
        <f t="shared" si="1"/>
        <v>12.5</v>
      </c>
      <c r="O23" s="107">
        <f t="shared" si="2"/>
        <v>41.65</v>
      </c>
      <c r="P23" s="107">
        <f t="shared" si="3"/>
        <v>14.2</v>
      </c>
      <c r="Q23" s="108">
        <v>21</v>
      </c>
      <c r="R23" s="107">
        <f t="shared" si="4"/>
        <v>10.38</v>
      </c>
      <c r="S23" s="124"/>
      <c r="T23" s="107" t="s">
        <v>125</v>
      </c>
      <c r="U23" s="107">
        <v>13.05</v>
      </c>
      <c r="V23" s="107">
        <v>10.9</v>
      </c>
      <c r="W23" s="107">
        <f t="shared" si="5"/>
        <v>14.2</v>
      </c>
      <c r="X23" s="107">
        <f t="shared" si="6"/>
        <v>10.38</v>
      </c>
      <c r="Y23" s="110">
        <f t="shared" si="7"/>
        <v>147.74566473988438</v>
      </c>
      <c r="Z23" s="82">
        <f t="shared" si="8"/>
        <v>8.394640042038885</v>
      </c>
    </row>
    <row r="24" spans="2:26" ht="17.25">
      <c r="B24" s="103">
        <v>21</v>
      </c>
      <c r="C24" s="104" t="s">
        <v>114</v>
      </c>
      <c r="D24" s="105"/>
      <c r="E24" s="106">
        <v>13.95</v>
      </c>
      <c r="F24" s="106">
        <v>11.66</v>
      </c>
      <c r="G24" s="106">
        <v>12.35</v>
      </c>
      <c r="H24" s="106">
        <v>11.29</v>
      </c>
      <c r="I24" s="106">
        <v>12.7</v>
      </c>
      <c r="J24" s="106">
        <v>12.18</v>
      </c>
      <c r="K24" s="106">
        <v>16.05</v>
      </c>
      <c r="L24" s="106">
        <v>10.61</v>
      </c>
      <c r="M24" s="107">
        <f t="shared" si="0"/>
        <v>55.05</v>
      </c>
      <c r="N24" s="107">
        <f t="shared" si="1"/>
        <v>12.35</v>
      </c>
      <c r="O24" s="107">
        <f t="shared" si="2"/>
        <v>42.699999999999996</v>
      </c>
      <c r="P24" s="107">
        <f t="shared" si="3"/>
        <v>16.05</v>
      </c>
      <c r="Q24" s="108">
        <v>20</v>
      </c>
      <c r="R24" s="107">
        <f t="shared" si="4"/>
        <v>10.61</v>
      </c>
      <c r="S24" s="123"/>
      <c r="T24" s="107" t="s">
        <v>125</v>
      </c>
      <c r="U24" s="107">
        <v>12.6</v>
      </c>
      <c r="V24" s="107">
        <v>11.68</v>
      </c>
      <c r="W24" s="107">
        <f t="shared" si="5"/>
        <v>16.05</v>
      </c>
      <c r="X24" s="107">
        <f t="shared" si="6"/>
        <v>10.61</v>
      </c>
      <c r="Y24" s="110">
        <f t="shared" si="7"/>
        <v>144.54288407163054</v>
      </c>
      <c r="Z24" s="82">
        <f t="shared" si="8"/>
        <v>8.212663867706281</v>
      </c>
    </row>
    <row r="25" spans="2:26" ht="18" thickBot="1">
      <c r="B25" s="116">
        <v>22</v>
      </c>
      <c r="C25" s="117" t="s">
        <v>116</v>
      </c>
      <c r="D25" s="118"/>
      <c r="E25" s="119">
        <v>14.15</v>
      </c>
      <c r="F25" s="119">
        <v>11.68</v>
      </c>
      <c r="G25" s="119">
        <v>12.95</v>
      </c>
      <c r="H25" s="119">
        <v>11.03</v>
      </c>
      <c r="I25" s="119">
        <v>13.15</v>
      </c>
      <c r="J25" s="119">
        <v>11.91</v>
      </c>
      <c r="K25" s="119">
        <v>12.9</v>
      </c>
      <c r="L25" s="119">
        <v>12.86</v>
      </c>
      <c r="M25" s="120">
        <f t="shared" si="0"/>
        <v>53.15</v>
      </c>
      <c r="N25" s="120">
        <f t="shared" si="1"/>
        <v>12.9</v>
      </c>
      <c r="O25" s="120">
        <f t="shared" si="2"/>
        <v>40.25</v>
      </c>
      <c r="P25" s="120">
        <f t="shared" si="3"/>
        <v>14.15</v>
      </c>
      <c r="Q25" s="121">
        <v>22</v>
      </c>
      <c r="R25" s="120">
        <f t="shared" si="4"/>
        <v>11.03</v>
      </c>
      <c r="S25" s="126"/>
      <c r="T25" s="120" t="s">
        <v>125</v>
      </c>
      <c r="U25" s="120">
        <v>10.95</v>
      </c>
      <c r="V25" s="120">
        <v>11.68</v>
      </c>
      <c r="W25" s="120">
        <f t="shared" si="5"/>
        <v>14.15</v>
      </c>
      <c r="X25" s="120">
        <f t="shared" si="6"/>
        <v>11.03</v>
      </c>
      <c r="Y25" s="122">
        <f t="shared" si="7"/>
        <v>139.03898458748867</v>
      </c>
      <c r="Z25" s="83">
        <f t="shared" si="8"/>
        <v>7.89994230610731</v>
      </c>
    </row>
    <row r="26" spans="2:26" ht="13.5" thickTop="1">
      <c r="B26"/>
      <c r="C26"/>
      <c r="D26"/>
      <c r="E26" s="11"/>
      <c r="F26" s="11"/>
      <c r="G26" s="11"/>
      <c r="H26" s="11"/>
      <c r="I26" s="11"/>
      <c r="J26" s="11"/>
      <c r="K26" s="11"/>
      <c r="L26" s="11"/>
      <c r="M26"/>
      <c r="N26"/>
      <c r="O26"/>
      <c r="P26"/>
      <c r="Q26"/>
      <c r="R26"/>
      <c r="S26"/>
      <c r="T26"/>
      <c r="U26"/>
      <c r="V26"/>
      <c r="W26"/>
      <c r="X26"/>
      <c r="Y26"/>
      <c r="Z26"/>
    </row>
    <row r="27" spans="2:26" ht="15.75" customHeight="1">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7 I4:I57 G4:G57 E4:E57">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7 J4:J57 H4:H57 F4:F57">
      <formula1>$G$2</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104" sqref="B104:AF113"/>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46" t="s">
        <v>21</v>
      </c>
      <c r="D4" s="146"/>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43" t="s">
        <v>19</v>
      </c>
      <c r="M5" s="144"/>
      <c r="N5" s="145"/>
      <c r="O5" s="1"/>
      <c r="P5" s="8"/>
      <c r="Q5" s="40"/>
      <c r="R5" s="40"/>
      <c r="S5" s="10" t="s">
        <v>22</v>
      </c>
      <c r="T5"/>
      <c r="U5" s="24"/>
      <c r="V5" s="21"/>
      <c r="W5" s="22"/>
      <c r="X5" s="13"/>
      <c r="Y5" s="13"/>
      <c r="Z5" s="13"/>
      <c r="AA5" s="22"/>
      <c r="AB5" s="13"/>
      <c r="AC5" s="13"/>
      <c r="AD5" s="22"/>
      <c r="AE5" s="148"/>
      <c r="AF5" s="148"/>
      <c r="AG5" s="148"/>
      <c r="AH5" s="22"/>
      <c r="AI5" s="22"/>
      <c r="AJ5" s="13"/>
      <c r="AK5" s="13"/>
      <c r="AL5" s="26"/>
      <c r="AN5" s="24"/>
      <c r="AO5" s="21"/>
      <c r="AP5" s="22"/>
      <c r="AQ5" s="13"/>
      <c r="AR5" s="13"/>
      <c r="AS5" s="13"/>
      <c r="AT5" s="22"/>
      <c r="AU5" s="13"/>
      <c r="AV5" s="13"/>
      <c r="AW5" s="22"/>
      <c r="AX5" s="148"/>
      <c r="AY5" s="148"/>
      <c r="AZ5" s="148"/>
      <c r="BA5" s="22"/>
      <c r="BB5" s="22"/>
      <c r="BC5" s="13"/>
      <c r="BD5" s="13"/>
      <c r="BE5" s="26"/>
      <c r="BG5" s="24"/>
      <c r="BH5" s="21"/>
      <c r="BI5" s="22"/>
      <c r="BJ5" s="13"/>
      <c r="BK5" s="13"/>
      <c r="BL5" s="13"/>
      <c r="BM5" s="22"/>
      <c r="BN5" s="13"/>
      <c r="BO5" s="13"/>
      <c r="BP5" s="22"/>
      <c r="BQ5" s="148"/>
      <c r="BR5" s="148"/>
      <c r="BS5" s="148"/>
      <c r="BT5" s="22"/>
      <c r="BU5" s="22"/>
      <c r="BV5" s="13"/>
      <c r="BW5" s="13"/>
      <c r="BX5" s="26"/>
      <c r="BZ5" s="24"/>
      <c r="CA5" s="21"/>
      <c r="CB5" s="22"/>
      <c r="CC5" s="13"/>
      <c r="CD5" s="13"/>
      <c r="CE5" s="13"/>
      <c r="CF5" s="22"/>
      <c r="CG5" s="13"/>
      <c r="CH5" s="13"/>
      <c r="CI5" s="22"/>
      <c r="CJ5" s="148"/>
      <c r="CK5" s="148"/>
      <c r="CL5" s="148"/>
      <c r="CM5" s="22"/>
      <c r="CN5" s="22"/>
      <c r="CO5" s="13"/>
      <c r="CP5" s="13"/>
      <c r="CQ5" s="26"/>
      <c r="CS5" s="24"/>
      <c r="CT5" s="21"/>
      <c r="CU5" s="22"/>
      <c r="CV5" s="13"/>
      <c r="CW5" s="13"/>
      <c r="CX5" s="13"/>
      <c r="CY5" s="22"/>
      <c r="CZ5" s="13"/>
      <c r="DA5" s="13"/>
      <c r="DB5" s="22"/>
      <c r="DC5" s="148"/>
      <c r="DD5" s="148"/>
      <c r="DE5" s="148"/>
      <c r="DF5" s="22"/>
      <c r="DG5" s="22"/>
      <c r="DH5" s="13"/>
      <c r="DI5" s="13"/>
      <c r="DJ5" s="26"/>
      <c r="DL5" s="24"/>
      <c r="DM5" s="21"/>
      <c r="DN5" s="22"/>
      <c r="DO5" s="13"/>
      <c r="DP5" s="13"/>
      <c r="DQ5" s="13"/>
      <c r="DR5" s="22"/>
      <c r="DS5" s="13"/>
      <c r="DT5" s="13"/>
      <c r="DU5" s="22"/>
      <c r="DV5" s="148"/>
      <c r="DW5" s="148"/>
      <c r="DX5" s="148"/>
      <c r="DY5" s="22"/>
      <c r="DZ5" s="22"/>
      <c r="EA5" s="13"/>
      <c r="EB5" s="13"/>
      <c r="EC5" s="26"/>
      <c r="EE5" s="24"/>
      <c r="EF5" s="21"/>
      <c r="EG5" s="22"/>
      <c r="EH5" s="13"/>
      <c r="EI5" s="13"/>
      <c r="EJ5" s="13"/>
      <c r="EK5" s="22"/>
      <c r="EL5" s="13"/>
      <c r="EM5" s="13"/>
      <c r="EN5" s="22"/>
      <c r="EO5" s="148"/>
      <c r="EP5" s="148"/>
      <c r="EQ5" s="148"/>
      <c r="ER5" s="22"/>
      <c r="ES5" s="22"/>
      <c r="ET5" s="13"/>
      <c r="EU5" s="13"/>
      <c r="EV5" s="26"/>
      <c r="EX5" s="24"/>
      <c r="EY5" s="21"/>
      <c r="EZ5" s="22"/>
      <c r="FA5" s="13"/>
      <c r="FB5" s="13"/>
      <c r="FC5" s="13"/>
      <c r="FD5" s="22"/>
      <c r="FE5" s="13"/>
      <c r="FF5" s="13"/>
      <c r="FG5" s="22"/>
      <c r="FH5" s="148"/>
      <c r="FI5" s="148"/>
      <c r="FJ5" s="148"/>
      <c r="FK5" s="22"/>
      <c r="FL5" s="22"/>
      <c r="FM5" s="13"/>
      <c r="FN5" s="13"/>
      <c r="FO5" s="26"/>
      <c r="FQ5" s="24"/>
      <c r="FR5" s="21"/>
      <c r="FS5" s="22"/>
      <c r="FT5" s="13"/>
      <c r="FU5" s="13"/>
      <c r="FV5" s="13"/>
      <c r="FW5" s="22"/>
      <c r="FX5" s="13"/>
      <c r="FY5" s="13"/>
      <c r="FZ5" s="22"/>
      <c r="GA5" s="148"/>
      <c r="GB5" s="148"/>
      <c r="GC5" s="148"/>
      <c r="GD5" s="22"/>
      <c r="GE5" s="22"/>
      <c r="GF5" s="13"/>
      <c r="GG5" s="13"/>
      <c r="GH5" s="26"/>
      <c r="GJ5" s="24"/>
      <c r="GK5" s="21"/>
      <c r="GL5" s="22"/>
      <c r="GM5" s="13"/>
      <c r="GN5" s="13"/>
      <c r="GO5" s="13"/>
      <c r="GP5" s="22"/>
      <c r="GQ5" s="13"/>
      <c r="GR5" s="13"/>
      <c r="GS5" s="22"/>
      <c r="GT5" s="148"/>
      <c r="GU5" s="148"/>
      <c r="GV5" s="148"/>
      <c r="GW5" s="22"/>
      <c r="GX5" s="22"/>
      <c r="GY5" s="13"/>
      <c r="GZ5" s="13"/>
      <c r="HA5" s="26"/>
      <c r="HC5" s="24"/>
      <c r="HD5" s="21"/>
      <c r="HE5" s="22"/>
      <c r="HF5" s="13"/>
      <c r="HG5" s="13"/>
      <c r="HH5" s="13"/>
      <c r="HI5" s="22"/>
      <c r="HJ5" s="13"/>
      <c r="HK5" s="13"/>
      <c r="HL5" s="22"/>
      <c r="HM5" s="148"/>
      <c r="HN5" s="148"/>
      <c r="HO5" s="148"/>
      <c r="HP5" s="22"/>
      <c r="HQ5" s="22"/>
      <c r="HR5" s="13"/>
      <c r="HS5" s="13"/>
      <c r="HT5" s="26"/>
      <c r="HV5" s="24"/>
      <c r="HW5" s="21"/>
      <c r="HX5" s="22"/>
      <c r="HY5" s="13"/>
      <c r="HZ5" s="13"/>
      <c r="IA5" s="13"/>
      <c r="IB5" s="22"/>
      <c r="IC5" s="13"/>
      <c r="ID5" s="13"/>
      <c r="IE5" s="22"/>
      <c r="IF5" s="148"/>
      <c r="IG5" s="148"/>
      <c r="IH5" s="148"/>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46" t="s">
        <v>36</v>
      </c>
      <c r="D9" s="146"/>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43" t="s">
        <v>19</v>
      </c>
      <c r="M10" s="144"/>
      <c r="N10" s="145"/>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46" t="s">
        <v>37</v>
      </c>
      <c r="D19" s="146"/>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43" t="s">
        <v>19</v>
      </c>
      <c r="M20" s="144"/>
      <c r="N20" s="145"/>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46" t="s">
        <v>35</v>
      </c>
      <c r="D29" s="146"/>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43" t="s">
        <v>19</v>
      </c>
      <c r="M30" s="144"/>
      <c r="N30" s="145"/>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46" t="s">
        <v>38</v>
      </c>
      <c r="D49" s="146"/>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43" t="s">
        <v>19</v>
      </c>
      <c r="M50" s="144"/>
      <c r="N50" s="145"/>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46" t="s">
        <v>42</v>
      </c>
      <c r="D159" s="146"/>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43" t="s">
        <v>19</v>
      </c>
      <c r="M160" s="144"/>
      <c r="N160" s="145"/>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46" t="s">
        <v>43</v>
      </c>
      <c r="D269" s="146"/>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43" t="s">
        <v>19</v>
      </c>
      <c r="M270" s="144"/>
      <c r="N270" s="145"/>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46" t="s">
        <v>49</v>
      </c>
      <c r="D379" s="146"/>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43" t="s">
        <v>19</v>
      </c>
      <c r="M380" s="144"/>
      <c r="N380" s="145"/>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47"/>
      <c r="D718" s="147"/>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48"/>
      <c r="M719" s="148"/>
      <c r="N719" s="148"/>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47"/>
      <c r="D778" s="147"/>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48"/>
      <c r="M779" s="148"/>
      <c r="N779" s="148"/>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47"/>
      <c r="D838" s="147"/>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48"/>
      <c r="M839" s="148"/>
      <c r="N839" s="148"/>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47"/>
      <c r="D898" s="147"/>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48"/>
      <c r="M899" s="148"/>
      <c r="N899" s="148"/>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47"/>
      <c r="D958" s="147"/>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48"/>
      <c r="M959" s="148"/>
      <c r="N959" s="148"/>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47"/>
      <c r="D1018" s="147"/>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48"/>
      <c r="M1019" s="148"/>
      <c r="N1019" s="148"/>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61</v>
      </c>
      <c r="B1" s="18"/>
      <c r="C1" s="11">
        <v>18.3</v>
      </c>
      <c r="D1" s="11">
        <v>9</v>
      </c>
      <c r="E1" s="11">
        <v>17.15</v>
      </c>
      <c r="F1" s="11">
        <v>9.52</v>
      </c>
      <c r="G1" s="11">
        <v>17.45</v>
      </c>
      <c r="H1" s="11">
        <v>9.69</v>
      </c>
      <c r="I1" s="11">
        <v>16.95</v>
      </c>
      <c r="J1" s="11">
        <v>9.16</v>
      </c>
      <c r="K1" s="17">
        <f aca="true" t="shared" si="0" ref="K1:K22">IF(((SUM(C1:J1))*100)&lt;&gt;INT((SUM(C1:J1)*100)),"Too many dec places","")</f>
      </c>
    </row>
    <row r="2" spans="1:11" ht="15">
      <c r="A2" t="s">
        <v>62</v>
      </c>
      <c r="B2" s="15"/>
      <c r="C2" s="11">
        <v>16.55</v>
      </c>
      <c r="D2" s="11">
        <v>9.83</v>
      </c>
      <c r="E2" s="11">
        <v>14.65</v>
      </c>
      <c r="F2" s="11">
        <v>9.8</v>
      </c>
      <c r="G2" s="11">
        <v>15.75</v>
      </c>
      <c r="H2" s="11">
        <v>10.15</v>
      </c>
      <c r="I2" s="11">
        <v>14.85</v>
      </c>
      <c r="J2" s="11">
        <v>9.52</v>
      </c>
      <c r="K2" s="17">
        <f t="shared" si="0"/>
      </c>
    </row>
    <row r="3" spans="1:11" ht="15">
      <c r="A3" t="s">
        <v>64</v>
      </c>
      <c r="B3" s="15"/>
      <c r="C3" s="11">
        <v>18.25</v>
      </c>
      <c r="D3" s="11">
        <v>8.72</v>
      </c>
      <c r="E3" s="11">
        <v>15.25</v>
      </c>
      <c r="F3" s="11">
        <v>10.09</v>
      </c>
      <c r="G3" s="11">
        <v>15.7</v>
      </c>
      <c r="H3" s="11">
        <v>9.95</v>
      </c>
      <c r="I3" s="11">
        <v>17.05</v>
      </c>
      <c r="J3" s="11">
        <v>9.21</v>
      </c>
      <c r="K3" s="17">
        <f t="shared" si="0"/>
      </c>
    </row>
    <row r="4" spans="1:11" ht="15">
      <c r="A4" t="s">
        <v>63</v>
      </c>
      <c r="B4" s="15"/>
      <c r="C4" s="11">
        <v>15.25</v>
      </c>
      <c r="D4" s="11">
        <v>10.31</v>
      </c>
      <c r="E4" s="11">
        <v>16.55</v>
      </c>
      <c r="F4" s="11">
        <v>10.12</v>
      </c>
      <c r="G4" s="11">
        <v>15.65</v>
      </c>
      <c r="H4" s="11">
        <v>10</v>
      </c>
      <c r="I4" s="11">
        <v>16.35</v>
      </c>
      <c r="J4" s="11">
        <v>9.98</v>
      </c>
      <c r="K4" s="17">
        <f t="shared" si="0"/>
      </c>
    </row>
    <row r="5" spans="1:11" ht="15">
      <c r="A5" t="s">
        <v>88</v>
      </c>
      <c r="B5" s="15"/>
      <c r="C5" s="11">
        <v>13.6</v>
      </c>
      <c r="D5" s="11">
        <v>10.63</v>
      </c>
      <c r="E5" s="11">
        <v>14.15</v>
      </c>
      <c r="F5" s="11">
        <v>10.68</v>
      </c>
      <c r="G5" s="11">
        <v>13.4</v>
      </c>
      <c r="H5" s="11">
        <v>10.32</v>
      </c>
      <c r="I5" s="11">
        <v>16.2</v>
      </c>
      <c r="J5" s="11">
        <v>10.27</v>
      </c>
      <c r="K5" s="17">
        <f t="shared" si="0"/>
      </c>
    </row>
    <row r="6" spans="1:11" ht="15">
      <c r="A6" t="s">
        <v>91</v>
      </c>
      <c r="B6" s="15"/>
      <c r="C6" s="11">
        <v>14.5</v>
      </c>
      <c r="D6" s="11">
        <v>10.57</v>
      </c>
      <c r="E6" s="11">
        <v>15</v>
      </c>
      <c r="F6" s="11">
        <v>9.04</v>
      </c>
      <c r="G6" s="11">
        <v>13.55</v>
      </c>
      <c r="H6" s="11">
        <v>10.9</v>
      </c>
      <c r="I6" s="11">
        <v>15.75</v>
      </c>
      <c r="J6" s="11">
        <v>9.96</v>
      </c>
      <c r="K6" s="17">
        <f t="shared" si="0"/>
      </c>
    </row>
    <row r="7" spans="1:11" ht="15">
      <c r="A7" t="s">
        <v>85</v>
      </c>
      <c r="B7" s="15"/>
      <c r="C7" s="11">
        <v>15.2</v>
      </c>
      <c r="D7" s="11">
        <v>10.18</v>
      </c>
      <c r="E7" s="11">
        <v>13.85</v>
      </c>
      <c r="F7" s="11">
        <v>10.25</v>
      </c>
      <c r="G7" s="11">
        <v>14.15</v>
      </c>
      <c r="H7" s="11">
        <v>10.6</v>
      </c>
      <c r="I7" s="11">
        <v>15.2</v>
      </c>
      <c r="J7" s="11">
        <v>10.43</v>
      </c>
      <c r="K7" s="17">
        <f t="shared" si="0"/>
      </c>
    </row>
    <row r="8" spans="1:11" ht="15">
      <c r="A8" t="s">
        <v>60</v>
      </c>
      <c r="B8" s="15"/>
      <c r="C8" s="11">
        <v>16.85</v>
      </c>
      <c r="D8" s="11">
        <v>10.16</v>
      </c>
      <c r="E8" s="11">
        <v>15.8</v>
      </c>
      <c r="F8" s="11">
        <v>10.79</v>
      </c>
      <c r="G8" s="11">
        <v>14.75</v>
      </c>
      <c r="H8" s="11">
        <v>10.75</v>
      </c>
      <c r="I8" s="11">
        <v>14.35</v>
      </c>
      <c r="J8" s="11">
        <v>11.36</v>
      </c>
      <c r="K8" s="17">
        <f t="shared" si="0"/>
      </c>
    </row>
    <row r="9" spans="1:11" ht="15">
      <c r="A9" t="s">
        <v>90</v>
      </c>
      <c r="B9" s="15"/>
      <c r="C9" s="11">
        <v>14.3</v>
      </c>
      <c r="D9" s="11">
        <v>10.92</v>
      </c>
      <c r="E9" s="11">
        <v>14.3</v>
      </c>
      <c r="F9" s="11">
        <v>10.6</v>
      </c>
      <c r="G9" s="11">
        <v>16.4</v>
      </c>
      <c r="H9" s="11">
        <v>10.5</v>
      </c>
      <c r="I9" s="11">
        <v>16.45</v>
      </c>
      <c r="J9" s="11">
        <v>10.3</v>
      </c>
      <c r="K9" s="17">
        <f t="shared" si="0"/>
      </c>
    </row>
    <row r="10" spans="1:11" ht="15">
      <c r="A10" t="s">
        <v>81</v>
      </c>
      <c r="B10" s="15"/>
      <c r="C10" s="11">
        <v>17.05</v>
      </c>
      <c r="D10" s="11">
        <v>9.85</v>
      </c>
      <c r="E10" s="11">
        <v>14.95</v>
      </c>
      <c r="F10" s="11">
        <v>9.26</v>
      </c>
      <c r="G10" s="11">
        <v>17.25</v>
      </c>
      <c r="H10" s="11">
        <v>10.23</v>
      </c>
      <c r="I10" s="11">
        <v>16.85</v>
      </c>
      <c r="J10" s="11">
        <v>10.08</v>
      </c>
      <c r="K10" s="17">
        <f t="shared" si="0"/>
      </c>
    </row>
    <row r="11" spans="1:11" ht="15">
      <c r="A11" t="s">
        <v>66</v>
      </c>
      <c r="B11" s="15"/>
      <c r="C11" s="11">
        <v>15.55</v>
      </c>
      <c r="D11" s="11">
        <v>10.15</v>
      </c>
      <c r="E11" s="11">
        <v>14.8</v>
      </c>
      <c r="F11" s="11">
        <v>10.87</v>
      </c>
      <c r="G11" s="11">
        <v>14.35</v>
      </c>
      <c r="H11" s="11">
        <v>10.66</v>
      </c>
      <c r="I11" s="11">
        <v>16.3</v>
      </c>
      <c r="J11" s="11">
        <v>10.23</v>
      </c>
      <c r="K11" s="17">
        <f t="shared" si="0"/>
      </c>
    </row>
    <row r="12" spans="1:11" ht="15">
      <c r="A12" t="s">
        <v>67</v>
      </c>
      <c r="B12" s="15"/>
      <c r="C12" s="11">
        <v>17.15</v>
      </c>
      <c r="D12" s="11">
        <v>9.62</v>
      </c>
      <c r="E12" s="11">
        <v>14.45</v>
      </c>
      <c r="F12" s="11">
        <v>10.56</v>
      </c>
      <c r="G12" s="11">
        <v>14.45</v>
      </c>
      <c r="H12" s="11">
        <v>10.8</v>
      </c>
      <c r="I12" s="11">
        <v>16.95</v>
      </c>
      <c r="J12" s="11">
        <v>9.85</v>
      </c>
      <c r="K12" s="17">
        <f t="shared" si="0"/>
      </c>
    </row>
    <row r="13" spans="1:11" ht="15">
      <c r="A13" t="s">
        <v>93</v>
      </c>
      <c r="B13" s="15"/>
      <c r="C13" s="11">
        <v>14.15</v>
      </c>
      <c r="D13" s="11">
        <v>11.68</v>
      </c>
      <c r="E13" s="11">
        <v>12.95</v>
      </c>
      <c r="F13" s="11">
        <v>11.03</v>
      </c>
      <c r="G13" s="11">
        <v>13.15</v>
      </c>
      <c r="H13" s="11">
        <v>11.91</v>
      </c>
      <c r="I13" s="11">
        <v>12.9</v>
      </c>
      <c r="J13" s="11">
        <v>12.86</v>
      </c>
      <c r="K13" s="17">
        <f t="shared" si="0"/>
      </c>
    </row>
    <row r="14" spans="1:11" ht="15">
      <c r="A14" t="s">
        <v>87</v>
      </c>
      <c r="B14" s="15"/>
      <c r="C14" s="11">
        <v>13.95</v>
      </c>
      <c r="D14" s="11">
        <v>11.66</v>
      </c>
      <c r="E14" s="11">
        <v>12.35</v>
      </c>
      <c r="F14" s="11">
        <v>11.29</v>
      </c>
      <c r="G14" s="11">
        <v>12.7</v>
      </c>
      <c r="H14" s="11">
        <v>12.18</v>
      </c>
      <c r="I14" s="11">
        <v>16.05</v>
      </c>
      <c r="J14" s="11">
        <v>10.61</v>
      </c>
      <c r="K14" s="17">
        <f t="shared" si="0"/>
      </c>
    </row>
    <row r="15" spans="1:11" ht="15">
      <c r="A15" t="s">
        <v>83</v>
      </c>
      <c r="B15" s="15"/>
      <c r="C15" s="11">
        <v>17.2</v>
      </c>
      <c r="D15" s="11">
        <v>9.9</v>
      </c>
      <c r="E15" s="11">
        <v>16.2</v>
      </c>
      <c r="F15" s="11">
        <v>9.65</v>
      </c>
      <c r="G15" s="11">
        <v>14.7</v>
      </c>
      <c r="H15" s="11">
        <v>9.68</v>
      </c>
      <c r="I15" s="11">
        <v>15.85</v>
      </c>
      <c r="J15" s="11">
        <v>9.51</v>
      </c>
      <c r="K15" s="17">
        <f t="shared" si="0"/>
      </c>
    </row>
    <row r="16" spans="1:11" ht="15">
      <c r="A16" t="s">
        <v>86</v>
      </c>
      <c r="B16" s="15"/>
      <c r="C16" s="11">
        <v>18.15</v>
      </c>
      <c r="D16" s="11">
        <v>9.33</v>
      </c>
      <c r="E16" s="11">
        <v>15.75</v>
      </c>
      <c r="F16" s="11">
        <v>9.62</v>
      </c>
      <c r="G16" s="11">
        <v>16.4</v>
      </c>
      <c r="H16" s="11">
        <v>10.21</v>
      </c>
      <c r="I16" s="11">
        <v>17.4</v>
      </c>
      <c r="J16" s="11">
        <v>9.43</v>
      </c>
      <c r="K16" s="17">
        <f t="shared" si="0"/>
      </c>
    </row>
    <row r="17" spans="1:11" ht="15">
      <c r="A17" t="s">
        <v>59</v>
      </c>
      <c r="B17" s="15"/>
      <c r="C17" s="11">
        <v>6.3</v>
      </c>
      <c r="D17" s="11">
        <v>10.64</v>
      </c>
      <c r="E17" s="11">
        <v>15.15</v>
      </c>
      <c r="F17" s="11">
        <v>8.86</v>
      </c>
      <c r="G17" s="11">
        <v>9.2</v>
      </c>
      <c r="H17" s="11">
        <v>10.18</v>
      </c>
      <c r="I17" s="11">
        <v>18.35</v>
      </c>
      <c r="J17" s="11">
        <v>8.5</v>
      </c>
      <c r="K17" s="17">
        <f t="shared" si="0"/>
      </c>
    </row>
    <row r="18" spans="1:11" ht="15">
      <c r="A18" t="s">
        <v>70</v>
      </c>
      <c r="B18" s="15"/>
      <c r="C18" s="11">
        <v>13.8</v>
      </c>
      <c r="D18" s="11">
        <v>10.27</v>
      </c>
      <c r="E18" s="11">
        <v>12.55</v>
      </c>
      <c r="F18" s="11">
        <v>11.06</v>
      </c>
      <c r="G18" s="11">
        <v>15.6</v>
      </c>
      <c r="H18" s="11">
        <v>10.49</v>
      </c>
      <c r="I18" s="11">
        <v>16.6</v>
      </c>
      <c r="J18" s="11">
        <v>10.51</v>
      </c>
      <c r="K18" s="17">
        <f t="shared" si="0"/>
      </c>
    </row>
    <row r="19" spans="1:11" ht="15">
      <c r="A19" t="s">
        <v>84</v>
      </c>
      <c r="B19" s="15"/>
      <c r="C19" s="11">
        <v>16.3</v>
      </c>
      <c r="D19" s="11">
        <v>9.86</v>
      </c>
      <c r="E19" s="11">
        <v>14.9</v>
      </c>
      <c r="F19" s="11">
        <v>10.16</v>
      </c>
      <c r="G19" s="11">
        <v>16.2</v>
      </c>
      <c r="H19" s="11">
        <v>10.15</v>
      </c>
      <c r="I19" s="11">
        <v>17.6</v>
      </c>
      <c r="J19" s="11">
        <v>9.98</v>
      </c>
      <c r="K19" s="17">
        <f t="shared" si="0"/>
      </c>
    </row>
    <row r="20" spans="1:11" ht="15">
      <c r="A20" t="s">
        <v>89</v>
      </c>
      <c r="B20" s="15"/>
      <c r="C20" s="11">
        <v>15.75</v>
      </c>
      <c r="D20" s="11">
        <v>9.8</v>
      </c>
      <c r="E20" s="11">
        <v>14</v>
      </c>
      <c r="F20" s="11">
        <v>10.44</v>
      </c>
      <c r="G20" s="11">
        <v>12.3</v>
      </c>
      <c r="H20" s="11">
        <v>7.74</v>
      </c>
      <c r="I20" s="11">
        <v>13.25</v>
      </c>
      <c r="J20" s="11">
        <v>10.3</v>
      </c>
      <c r="K20" s="17">
        <f t="shared" si="0"/>
      </c>
    </row>
    <row r="21" spans="1:11" ht="15">
      <c r="A21" t="s">
        <v>82</v>
      </c>
      <c r="B21" s="15"/>
      <c r="C21" s="11">
        <v>13.85</v>
      </c>
      <c r="D21" s="11">
        <v>10.49</v>
      </c>
      <c r="E21" s="11">
        <v>13.6</v>
      </c>
      <c r="F21" s="11">
        <v>10.92</v>
      </c>
      <c r="G21" s="11">
        <v>14.2</v>
      </c>
      <c r="H21" s="11">
        <v>10.38</v>
      </c>
      <c r="I21" s="11">
        <v>12.5</v>
      </c>
      <c r="J21" s="11">
        <v>11.05</v>
      </c>
      <c r="K21" s="17">
        <f t="shared" si="0"/>
      </c>
    </row>
    <row r="22" spans="1:11" ht="15">
      <c r="A22" t="s">
        <v>92</v>
      </c>
      <c r="B22" s="15"/>
      <c r="C22" s="11">
        <v>13.95</v>
      </c>
      <c r="D22" s="11">
        <v>10.17</v>
      </c>
      <c r="E22" s="11">
        <v>13.45</v>
      </c>
      <c r="F22" s="11">
        <v>10.5</v>
      </c>
      <c r="G22" s="11">
        <v>13.95</v>
      </c>
      <c r="H22" s="11">
        <v>10.18</v>
      </c>
      <c r="I22" s="11">
        <v>15.95</v>
      </c>
      <c r="J22" s="11">
        <v>9.86</v>
      </c>
      <c r="K22" s="17">
        <f t="shared" si="0"/>
      </c>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6"/>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127.8</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8" t="s">
        <v>28</v>
      </c>
      <c r="E1" s="138"/>
      <c r="F1" s="31"/>
      <c r="G1" s="138" t="s">
        <v>29</v>
      </c>
      <c r="H1" s="138"/>
    </row>
    <row r="2" spans="4:18" ht="12.75">
      <c r="D2" s="31" t="s">
        <v>30</v>
      </c>
      <c r="E2" s="31" t="s">
        <v>31</v>
      </c>
      <c r="F2" s="31"/>
      <c r="G2" s="31" t="s">
        <v>30</v>
      </c>
      <c r="H2" s="31" t="s">
        <v>31</v>
      </c>
      <c r="R2"/>
    </row>
    <row r="3" spans="4:8" ht="12.75">
      <c r="D3" s="11">
        <v>2</v>
      </c>
      <c r="E3" s="11">
        <v>50</v>
      </c>
      <c r="G3" s="11">
        <v>1</v>
      </c>
      <c r="H3" s="11">
        <v>25</v>
      </c>
    </row>
    <row r="4" spans="2:17" ht="18" customHeight="1">
      <c r="B4" s="33">
        <v>22</v>
      </c>
      <c r="C4" s="33" t="s">
        <v>39</v>
      </c>
      <c r="D4" s="41"/>
      <c r="E4" s="42"/>
      <c r="F4" s="43"/>
      <c r="G4" s="41"/>
      <c r="H4" s="43"/>
      <c r="I4" s="41"/>
      <c r="J4" s="44"/>
      <c r="K4" s="41"/>
      <c r="L4" s="43"/>
      <c r="M4" s="41"/>
      <c r="N4" s="44"/>
      <c r="O4" s="41"/>
      <c r="P4" s="43"/>
      <c r="Q4" s="41"/>
    </row>
    <row r="5" spans="1:18" ht="12.75">
      <c r="A5" s="29" t="s">
        <v>27</v>
      </c>
      <c r="B5" s="29" t="s">
        <v>20</v>
      </c>
      <c r="C5" s="139"/>
      <c r="D5" s="140"/>
      <c r="E5" s="141"/>
      <c r="G5" s="142"/>
      <c r="H5" s="140"/>
      <c r="I5" s="141"/>
      <c r="K5" s="135"/>
      <c r="L5" s="136"/>
      <c r="M5" s="137"/>
      <c r="O5" s="132"/>
      <c r="P5" s="133"/>
      <c r="Q5" s="134"/>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59</v>
      </c>
      <c r="D7" s="11">
        <v>6.3</v>
      </c>
      <c r="E7" s="11">
        <v>10.64</v>
      </c>
      <c r="F7" s="13"/>
      <c r="G7" t="s">
        <v>88</v>
      </c>
      <c r="H7" s="11">
        <v>14.15</v>
      </c>
      <c r="I7" s="11">
        <v>10.68</v>
      </c>
      <c r="J7" s="22"/>
      <c r="K7" t="s">
        <v>89</v>
      </c>
      <c r="L7" s="11">
        <v>12.3</v>
      </c>
      <c r="M7" s="11">
        <v>7.74</v>
      </c>
      <c r="N7" s="22"/>
      <c r="O7" t="s">
        <v>64</v>
      </c>
      <c r="P7" s="11">
        <v>17.05</v>
      </c>
      <c r="Q7" s="11">
        <v>9.21</v>
      </c>
      <c r="R7" s="17">
        <f>IF(((SUM(D7:Q7))*100)&lt;&gt;INT((SUM(D7:Q7)*100)),"Too many dec places","")</f>
      </c>
      <c r="S7" s="20"/>
      <c r="T7" s="20"/>
      <c r="U7" s="20"/>
      <c r="V7" s="20"/>
      <c r="W7" s="20"/>
      <c r="X7" s="20"/>
      <c r="Y7" s="20"/>
      <c r="Z7" s="20"/>
      <c r="AA7" s="20"/>
      <c r="AB7" s="20"/>
      <c r="AC7" s="20"/>
      <c r="AD7" s="20"/>
      <c r="AE7" s="20"/>
    </row>
    <row r="8" spans="1:31" ht="12.75">
      <c r="A8" s="3" t="str">
        <f aca="true" t="shared" si="0" ref="A8:A18">IF(MIN(D8,E8,H8,I8,L8:M8,P8,Q8)&gt;=0.01,"OK","")</f>
        <v>OK</v>
      </c>
      <c r="B8" s="21">
        <v>2</v>
      </c>
      <c r="C8" t="s">
        <v>64</v>
      </c>
      <c r="D8" s="11">
        <v>18.25</v>
      </c>
      <c r="E8" s="11">
        <v>8.72</v>
      </c>
      <c r="F8" s="13"/>
      <c r="G8" t="s">
        <v>59</v>
      </c>
      <c r="H8" s="11">
        <v>15.15</v>
      </c>
      <c r="I8" s="11">
        <v>8.86</v>
      </c>
      <c r="J8" s="22"/>
      <c r="K8" t="s">
        <v>88</v>
      </c>
      <c r="L8" s="11">
        <v>13.4</v>
      </c>
      <c r="M8" s="11">
        <v>10.32</v>
      </c>
      <c r="N8" s="22"/>
      <c r="O8" t="s">
        <v>89</v>
      </c>
      <c r="P8" s="11">
        <v>13.25</v>
      </c>
      <c r="Q8" s="11">
        <v>10.3</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3</v>
      </c>
      <c r="C9" t="s">
        <v>70</v>
      </c>
      <c r="D9" s="11">
        <v>13.8</v>
      </c>
      <c r="E9" s="11">
        <v>10.27</v>
      </c>
      <c r="F9" s="13"/>
      <c r="G9" t="s">
        <v>61</v>
      </c>
      <c r="H9" s="11">
        <v>17.15</v>
      </c>
      <c r="I9" s="11">
        <v>9.52</v>
      </c>
      <c r="J9" s="22"/>
      <c r="K9" t="s">
        <v>67</v>
      </c>
      <c r="L9" s="11">
        <v>14.45</v>
      </c>
      <c r="M9" s="11">
        <v>10.8</v>
      </c>
      <c r="N9" s="22"/>
      <c r="O9" t="s">
        <v>84</v>
      </c>
      <c r="P9" s="11">
        <v>17.6</v>
      </c>
      <c r="Q9" s="11">
        <v>9.98</v>
      </c>
      <c r="R9" s="17">
        <f t="shared" si="1"/>
      </c>
      <c r="S9" s="20"/>
      <c r="T9" s="20"/>
      <c r="U9" s="20"/>
      <c r="V9" s="20"/>
      <c r="W9" s="20"/>
      <c r="X9" s="20"/>
      <c r="Y9" s="20"/>
      <c r="Z9" s="20"/>
      <c r="AA9" s="20"/>
      <c r="AB9" s="20"/>
      <c r="AC9" s="20"/>
      <c r="AD9" s="20"/>
      <c r="AE9" s="20"/>
    </row>
    <row r="10" spans="1:31" ht="12.75">
      <c r="A10" s="3" t="str">
        <f t="shared" si="0"/>
        <v>OK</v>
      </c>
      <c r="B10" s="21">
        <v>4</v>
      </c>
      <c r="C10" t="s">
        <v>84</v>
      </c>
      <c r="D10" s="11">
        <v>16.3</v>
      </c>
      <c r="E10" s="11">
        <v>9.86</v>
      </c>
      <c r="F10" s="13"/>
      <c r="G10" t="s">
        <v>70</v>
      </c>
      <c r="H10" s="11">
        <v>12.55</v>
      </c>
      <c r="I10" s="11">
        <v>11.06</v>
      </c>
      <c r="J10" s="22"/>
      <c r="K10" t="s">
        <v>61</v>
      </c>
      <c r="L10" s="11">
        <v>17.45</v>
      </c>
      <c r="M10" s="11">
        <v>9.69</v>
      </c>
      <c r="N10" s="22"/>
      <c r="O10" t="s">
        <v>67</v>
      </c>
      <c r="P10" s="11">
        <v>16.95</v>
      </c>
      <c r="Q10" s="11">
        <v>9.85</v>
      </c>
      <c r="R10" s="17">
        <f t="shared" si="1"/>
      </c>
      <c r="S10" s="20"/>
      <c r="T10" s="20"/>
      <c r="U10" s="20"/>
      <c r="V10" s="20"/>
      <c r="W10" s="20"/>
      <c r="X10" s="20"/>
      <c r="Y10" s="20"/>
      <c r="Z10" s="20"/>
      <c r="AA10" s="20"/>
      <c r="AB10" s="20"/>
      <c r="AC10" s="20"/>
      <c r="AD10" s="20"/>
      <c r="AE10" s="20"/>
    </row>
    <row r="11" spans="1:37" ht="12.75">
      <c r="A11" s="3" t="str">
        <f t="shared" si="0"/>
        <v>OK</v>
      </c>
      <c r="B11" s="21">
        <v>5</v>
      </c>
      <c r="C11" t="s">
        <v>83</v>
      </c>
      <c r="D11" s="11">
        <v>17.2</v>
      </c>
      <c r="E11" s="11">
        <v>9.9</v>
      </c>
      <c r="F11" s="13"/>
      <c r="G11" t="s">
        <v>91</v>
      </c>
      <c r="H11" s="11">
        <v>15</v>
      </c>
      <c r="I11" s="11">
        <v>9.04</v>
      </c>
      <c r="J11" s="22"/>
      <c r="K11" t="s">
        <v>86</v>
      </c>
      <c r="L11" s="11">
        <v>16.4</v>
      </c>
      <c r="M11" s="11">
        <v>10.21</v>
      </c>
      <c r="N11" s="22"/>
      <c r="O11" t="s">
        <v>82</v>
      </c>
      <c r="P11" s="11">
        <v>12.5</v>
      </c>
      <c r="Q11" s="11">
        <v>11.05</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82</v>
      </c>
      <c r="D12" s="11">
        <v>13.85</v>
      </c>
      <c r="E12" s="11">
        <v>10.49</v>
      </c>
      <c r="F12" s="13"/>
      <c r="G12" t="s">
        <v>83</v>
      </c>
      <c r="H12" s="11">
        <v>16.2</v>
      </c>
      <c r="I12" s="11">
        <v>9.65</v>
      </c>
      <c r="J12" s="22"/>
      <c r="K12" t="s">
        <v>91</v>
      </c>
      <c r="L12" s="11">
        <v>13.55</v>
      </c>
      <c r="M12" s="11">
        <v>10.9</v>
      </c>
      <c r="N12" s="22"/>
      <c r="O12" t="s">
        <v>86</v>
      </c>
      <c r="P12" s="11">
        <v>17.4</v>
      </c>
      <c r="Q12" s="11">
        <v>9.43</v>
      </c>
      <c r="R12" s="17">
        <f t="shared" si="1"/>
      </c>
      <c r="S12" s="20"/>
      <c r="T12" s="20"/>
      <c r="U12" s="20"/>
      <c r="V12" s="20"/>
      <c r="W12" s="20"/>
      <c r="X12" s="20"/>
      <c r="Y12" s="20"/>
      <c r="Z12" s="20"/>
      <c r="AA12" s="20"/>
      <c r="AB12" s="20"/>
      <c r="AC12" s="20"/>
      <c r="AD12" s="20"/>
      <c r="AE12" s="20"/>
    </row>
    <row r="13" spans="1:31" ht="12.75">
      <c r="A13" s="3" t="str">
        <f t="shared" si="0"/>
        <v>OK</v>
      </c>
      <c r="B13" s="21">
        <v>7</v>
      </c>
      <c r="C13" t="s">
        <v>93</v>
      </c>
      <c r="D13" s="11">
        <v>14.15</v>
      </c>
      <c r="E13" s="11">
        <v>11.68</v>
      </c>
      <c r="F13" s="13"/>
      <c r="G13" t="s">
        <v>60</v>
      </c>
      <c r="H13" s="11">
        <v>15.8</v>
      </c>
      <c r="I13" s="11">
        <v>10.79</v>
      </c>
      <c r="J13" s="22"/>
      <c r="K13" t="s">
        <v>59</v>
      </c>
      <c r="L13" s="11">
        <v>9.2</v>
      </c>
      <c r="M13" s="11">
        <v>10.18</v>
      </c>
      <c r="N13" s="22"/>
      <c r="O13" t="s">
        <v>88</v>
      </c>
      <c r="P13" s="11">
        <v>16.2</v>
      </c>
      <c r="Q13" s="11">
        <v>10.27</v>
      </c>
      <c r="R13" s="17">
        <f t="shared" si="1"/>
      </c>
      <c r="S13" s="20"/>
      <c r="T13" s="20"/>
      <c r="U13" s="20"/>
      <c r="V13" s="20"/>
      <c r="W13" s="20"/>
      <c r="X13" s="20"/>
      <c r="Y13" s="20"/>
      <c r="Z13" s="20"/>
      <c r="AA13" s="20"/>
      <c r="AB13" s="20"/>
      <c r="AC13" s="20"/>
      <c r="AD13" s="20"/>
      <c r="AE13" s="20"/>
    </row>
    <row r="14" spans="1:31" ht="12.75">
      <c r="A14" s="3" t="str">
        <f t="shared" si="0"/>
        <v>OK</v>
      </c>
      <c r="B14" s="21">
        <v>8</v>
      </c>
      <c r="C14" t="s">
        <v>88</v>
      </c>
      <c r="D14" s="11">
        <v>13.6</v>
      </c>
      <c r="E14" s="11">
        <v>10.63</v>
      </c>
      <c r="F14" s="13"/>
      <c r="G14" t="s">
        <v>93</v>
      </c>
      <c r="H14" s="11">
        <v>12.95</v>
      </c>
      <c r="I14" s="11">
        <v>11.03</v>
      </c>
      <c r="J14" s="22"/>
      <c r="K14" t="s">
        <v>60</v>
      </c>
      <c r="L14" s="11">
        <v>14.75</v>
      </c>
      <c r="M14" s="11">
        <v>10.75</v>
      </c>
      <c r="N14" s="22"/>
      <c r="O14" t="s">
        <v>59</v>
      </c>
      <c r="P14" s="11">
        <v>18.35</v>
      </c>
      <c r="Q14" s="11">
        <v>8.5</v>
      </c>
      <c r="R14" s="17">
        <f t="shared" si="1"/>
      </c>
      <c r="S14" s="20"/>
      <c r="T14" s="20"/>
      <c r="U14" s="20"/>
      <c r="V14" s="20"/>
      <c r="W14" s="20"/>
      <c r="X14" s="20"/>
      <c r="Y14" s="20"/>
      <c r="Z14" s="20"/>
      <c r="AA14" s="20"/>
      <c r="AB14" s="20"/>
      <c r="AC14" s="20"/>
      <c r="AD14" s="20"/>
      <c r="AE14" s="20"/>
    </row>
    <row r="15" spans="1:31" ht="12.75">
      <c r="A15" s="3" t="str">
        <f t="shared" si="0"/>
        <v>OK</v>
      </c>
      <c r="B15" s="21">
        <v>9</v>
      </c>
      <c r="C15" t="s">
        <v>63</v>
      </c>
      <c r="D15" s="11">
        <v>15.25</v>
      </c>
      <c r="E15" s="11">
        <v>10.31</v>
      </c>
      <c r="F15" s="13"/>
      <c r="G15" t="s">
        <v>87</v>
      </c>
      <c r="H15" s="11">
        <v>12.35</v>
      </c>
      <c r="I15" s="11">
        <v>11.29</v>
      </c>
      <c r="J15" s="22"/>
      <c r="K15" t="s">
        <v>66</v>
      </c>
      <c r="L15" s="11">
        <v>14.35</v>
      </c>
      <c r="M15" s="11">
        <v>10.66</v>
      </c>
      <c r="N15" s="22"/>
      <c r="O15" t="s">
        <v>81</v>
      </c>
      <c r="P15" s="11">
        <v>16.85</v>
      </c>
      <c r="Q15" s="11">
        <v>10.08</v>
      </c>
      <c r="R15" s="17">
        <f t="shared" si="1"/>
      </c>
      <c r="S15" s="20"/>
      <c r="T15" s="20"/>
      <c r="U15" s="20"/>
      <c r="V15" s="20"/>
      <c r="W15" s="20"/>
      <c r="X15" s="20"/>
      <c r="Y15" s="20"/>
      <c r="Z15" s="20"/>
      <c r="AA15" s="20"/>
      <c r="AB15" s="20"/>
      <c r="AC15" s="20"/>
      <c r="AD15" s="20"/>
      <c r="AE15" s="20"/>
    </row>
    <row r="16" spans="1:31" ht="12.75">
      <c r="A16" s="3" t="str">
        <f t="shared" si="0"/>
        <v>OK</v>
      </c>
      <c r="B16" s="21">
        <v>10</v>
      </c>
      <c r="C16" t="s">
        <v>81</v>
      </c>
      <c r="D16" s="11">
        <v>17.05</v>
      </c>
      <c r="E16" s="11">
        <v>9.85</v>
      </c>
      <c r="F16" s="13"/>
      <c r="G16" t="s">
        <v>63</v>
      </c>
      <c r="H16" s="11">
        <v>16.55</v>
      </c>
      <c r="I16" s="11">
        <v>10.12</v>
      </c>
      <c r="J16" s="22"/>
      <c r="K16" t="s">
        <v>87</v>
      </c>
      <c r="L16" s="11">
        <v>12.7</v>
      </c>
      <c r="M16" s="11">
        <v>12.18</v>
      </c>
      <c r="N16" s="22"/>
      <c r="O16" t="s">
        <v>66</v>
      </c>
      <c r="P16" s="11">
        <v>16.3</v>
      </c>
      <c r="Q16" s="11">
        <v>10.23</v>
      </c>
      <c r="R16" s="17">
        <f t="shared" si="1"/>
      </c>
      <c r="S16" s="20"/>
      <c r="T16" s="20"/>
      <c r="U16" s="20"/>
      <c r="V16" s="20"/>
      <c r="W16" s="20"/>
      <c r="X16" s="20"/>
      <c r="Y16" s="20"/>
      <c r="Z16" s="20"/>
      <c r="AA16" s="20"/>
      <c r="AB16" s="20"/>
      <c r="AC16" s="20"/>
      <c r="AD16" s="20"/>
      <c r="AE16" s="20"/>
    </row>
    <row r="17" spans="1:31" ht="12.75">
      <c r="A17" s="3" t="str">
        <f t="shared" si="0"/>
        <v>OK</v>
      </c>
      <c r="B17" s="21">
        <v>11</v>
      </c>
      <c r="C17" t="s">
        <v>92</v>
      </c>
      <c r="D17" s="11">
        <v>13.95</v>
      </c>
      <c r="E17" s="11">
        <v>10.17</v>
      </c>
      <c r="F17" s="13"/>
      <c r="G17" t="s">
        <v>85</v>
      </c>
      <c r="H17" s="11">
        <v>13.85</v>
      </c>
      <c r="I17" s="11">
        <v>10.25</v>
      </c>
      <c r="J17" s="22"/>
      <c r="K17" t="s">
        <v>62</v>
      </c>
      <c r="L17" s="11">
        <v>15.75</v>
      </c>
      <c r="M17" s="11">
        <v>10.15</v>
      </c>
      <c r="N17" s="22"/>
      <c r="O17" t="s">
        <v>90</v>
      </c>
      <c r="P17" s="11">
        <v>16.45</v>
      </c>
      <c r="Q17" s="11">
        <v>10.3</v>
      </c>
      <c r="R17" s="17">
        <f t="shared" si="1"/>
      </c>
      <c r="S17" s="20"/>
      <c r="T17" s="20"/>
      <c r="U17" s="20"/>
      <c r="V17" s="20"/>
      <c r="W17" s="20"/>
      <c r="X17" s="20"/>
      <c r="Y17" s="20"/>
      <c r="Z17" s="20"/>
      <c r="AA17" s="20"/>
      <c r="AB17" s="20"/>
      <c r="AC17" s="20"/>
      <c r="AD17" s="20"/>
      <c r="AE17" s="20"/>
    </row>
    <row r="18" spans="1:31" ht="12.75">
      <c r="A18" s="3" t="str">
        <f t="shared" si="0"/>
        <v>OK</v>
      </c>
      <c r="B18" s="21">
        <v>12</v>
      </c>
      <c r="C18" t="s">
        <v>90</v>
      </c>
      <c r="D18" s="11">
        <v>14.3</v>
      </c>
      <c r="E18" s="11">
        <v>10.92</v>
      </c>
      <c r="F18" s="13"/>
      <c r="G18" t="s">
        <v>92</v>
      </c>
      <c r="H18" s="11">
        <v>13.45</v>
      </c>
      <c r="I18" s="11">
        <v>10.5</v>
      </c>
      <c r="J18" s="22"/>
      <c r="K18" t="s">
        <v>85</v>
      </c>
      <c r="L18" s="11">
        <v>14.15</v>
      </c>
      <c r="M18" s="11">
        <v>10.6</v>
      </c>
      <c r="N18" s="22"/>
      <c r="O18" t="s">
        <v>62</v>
      </c>
      <c r="P18" s="11">
        <v>14.85</v>
      </c>
      <c r="Q18" s="11">
        <v>9.52</v>
      </c>
      <c r="R18" s="17">
        <f t="shared" si="1"/>
      </c>
      <c r="S18" s="20"/>
      <c r="T18" s="20"/>
      <c r="U18" s="20"/>
      <c r="V18" s="20"/>
      <c r="W18" s="20"/>
      <c r="X18" s="20"/>
      <c r="Y18" s="20"/>
      <c r="Z18" s="20"/>
      <c r="AA18" s="20"/>
      <c r="AB18" s="20"/>
      <c r="AC18" s="20"/>
      <c r="AD18" s="20"/>
      <c r="AE18" s="20"/>
    </row>
    <row r="19" spans="1:31" ht="12.75">
      <c r="A19" s="3" t="str">
        <f>IF(MIN(D19,E19,H19,I19,L19:M19,P19,Q19)&gt;=0.01,"OK","")</f>
        <v>OK</v>
      </c>
      <c r="B19" s="21">
        <v>13</v>
      </c>
      <c r="C19" t="s">
        <v>89</v>
      </c>
      <c r="D19" s="11">
        <v>15.75</v>
      </c>
      <c r="E19" s="11">
        <v>9.8</v>
      </c>
      <c r="F19" s="13"/>
      <c r="G19" t="s">
        <v>64</v>
      </c>
      <c r="H19" s="11">
        <v>15.25</v>
      </c>
      <c r="I19" s="11">
        <v>10.09</v>
      </c>
      <c r="J19" s="22"/>
      <c r="K19" t="s">
        <v>93</v>
      </c>
      <c r="L19" s="11">
        <v>13.15</v>
      </c>
      <c r="M19" s="11">
        <v>11.91</v>
      </c>
      <c r="N19" s="22"/>
      <c r="O19" t="s">
        <v>60</v>
      </c>
      <c r="P19" s="11">
        <v>14.35</v>
      </c>
      <c r="Q19" s="11">
        <v>11.36</v>
      </c>
      <c r="R19" s="17">
        <f>IF(((SUM(D19:Q19))*100)&lt;&gt;INT((SUM(D19:Q19)*100)),"Too many dec places","")</f>
      </c>
      <c r="S19" s="20"/>
      <c r="T19" s="20"/>
      <c r="U19" s="20"/>
      <c r="V19" s="20"/>
      <c r="W19" s="20"/>
      <c r="X19" s="20"/>
      <c r="Y19" s="20"/>
      <c r="Z19" s="20"/>
      <c r="AA19" s="20"/>
      <c r="AB19" s="20"/>
      <c r="AC19" s="20"/>
      <c r="AD19" s="20"/>
      <c r="AE19" s="20"/>
    </row>
    <row r="20" spans="1:31" ht="12.75">
      <c r="A20" s="3" t="str">
        <f aca="true" t="shared" si="2" ref="A20:A28">IF(MIN(D20,E20,H20,I20,L20:M20,P20,Q20)&gt;=0.01,"OK","")</f>
        <v>OK</v>
      </c>
      <c r="B20" s="21">
        <v>14</v>
      </c>
      <c r="C20" t="s">
        <v>60</v>
      </c>
      <c r="D20" s="11">
        <v>16.85</v>
      </c>
      <c r="E20" s="11">
        <v>10.16</v>
      </c>
      <c r="F20" s="13"/>
      <c r="G20" t="s">
        <v>89</v>
      </c>
      <c r="H20" s="11">
        <v>14</v>
      </c>
      <c r="I20" s="11">
        <v>10.44</v>
      </c>
      <c r="J20" s="22"/>
      <c r="K20" t="s">
        <v>64</v>
      </c>
      <c r="L20" s="11">
        <v>15.7</v>
      </c>
      <c r="M20" s="11">
        <v>9.95</v>
      </c>
      <c r="N20" s="22"/>
      <c r="O20" t="s">
        <v>93</v>
      </c>
      <c r="P20" s="11">
        <v>12.9</v>
      </c>
      <c r="Q20" s="11">
        <v>12.86</v>
      </c>
      <c r="R20" s="17">
        <f aca="true" t="shared" si="3" ref="R20:R28">IF(((SUM(D20:Q20))*100)&lt;&gt;INT((SUM(D20:Q20)*100)),"Too many dec places","")</f>
      </c>
      <c r="S20" s="20"/>
      <c r="T20" s="20"/>
      <c r="U20" s="20"/>
      <c r="V20" s="20"/>
      <c r="W20" s="20"/>
      <c r="X20" s="20"/>
      <c r="Y20" s="20"/>
      <c r="Z20" s="20"/>
      <c r="AA20" s="20"/>
      <c r="AB20" s="20"/>
      <c r="AC20" s="20"/>
      <c r="AD20" s="20"/>
      <c r="AE20" s="20"/>
    </row>
    <row r="21" spans="1:31" ht="12.75">
      <c r="A21" s="3" t="str">
        <f t="shared" si="2"/>
        <v>OK</v>
      </c>
      <c r="B21" s="21">
        <v>15</v>
      </c>
      <c r="C21" t="s">
        <v>67</v>
      </c>
      <c r="D21" s="11">
        <v>17.15</v>
      </c>
      <c r="E21" s="11">
        <v>9.62</v>
      </c>
      <c r="F21" s="13"/>
      <c r="G21" t="s">
        <v>82</v>
      </c>
      <c r="H21" s="11">
        <v>13.6</v>
      </c>
      <c r="I21" s="11">
        <v>10.92</v>
      </c>
      <c r="J21" s="22"/>
      <c r="K21" t="s">
        <v>70</v>
      </c>
      <c r="L21" s="11">
        <v>15.6</v>
      </c>
      <c r="M21" s="11">
        <v>10.49</v>
      </c>
      <c r="N21" s="22"/>
      <c r="O21" t="s">
        <v>91</v>
      </c>
      <c r="P21" s="11">
        <v>15.75</v>
      </c>
      <c r="Q21" s="11">
        <v>9.96</v>
      </c>
      <c r="R21" s="17">
        <f t="shared" si="3"/>
      </c>
      <c r="S21" s="20"/>
      <c r="T21" s="20"/>
      <c r="U21" s="20"/>
      <c r="V21" s="20"/>
      <c r="W21" s="20"/>
      <c r="X21" s="20"/>
      <c r="Y21" s="20"/>
      <c r="Z21" s="20"/>
      <c r="AA21" s="20"/>
      <c r="AB21" s="20"/>
      <c r="AC21" s="20"/>
      <c r="AD21" s="20"/>
      <c r="AE21" s="20"/>
    </row>
    <row r="22" spans="1:31" ht="12.75">
      <c r="A22" s="3" t="str">
        <f t="shared" si="2"/>
        <v>OK</v>
      </c>
      <c r="B22" s="21">
        <v>16</v>
      </c>
      <c r="C22" t="s">
        <v>91</v>
      </c>
      <c r="D22" s="11">
        <v>14.5</v>
      </c>
      <c r="E22" s="11">
        <v>10.57</v>
      </c>
      <c r="F22" s="13"/>
      <c r="G22" t="s">
        <v>67</v>
      </c>
      <c r="H22" s="11">
        <v>14.45</v>
      </c>
      <c r="I22" s="11">
        <v>10.56</v>
      </c>
      <c r="J22" s="22"/>
      <c r="K22" t="s">
        <v>82</v>
      </c>
      <c r="L22" s="11">
        <v>14.2</v>
      </c>
      <c r="M22" s="11">
        <v>10.38</v>
      </c>
      <c r="N22" s="22"/>
      <c r="O22" t="s">
        <v>70</v>
      </c>
      <c r="P22" s="11">
        <v>16.6</v>
      </c>
      <c r="Q22" s="11">
        <v>10.51</v>
      </c>
      <c r="R22" s="17">
        <f t="shared" si="3"/>
      </c>
      <c r="S22" s="20"/>
      <c r="T22" s="20"/>
      <c r="U22" s="20"/>
      <c r="V22" s="20"/>
      <c r="W22" s="20"/>
      <c r="X22" s="20"/>
      <c r="Y22" s="20"/>
      <c r="Z22" s="20"/>
      <c r="AA22" s="20"/>
      <c r="AB22" s="20"/>
      <c r="AC22" s="20"/>
      <c r="AD22" s="20"/>
      <c r="AE22" s="20"/>
    </row>
    <row r="23" spans="1:31" ht="12.75">
      <c r="A23" s="3" t="str">
        <f t="shared" si="2"/>
        <v>OK</v>
      </c>
      <c r="B23" s="21">
        <v>17</v>
      </c>
      <c r="C23" t="s">
        <v>86</v>
      </c>
      <c r="D23" s="11">
        <v>18.15</v>
      </c>
      <c r="E23" s="11">
        <v>9.33</v>
      </c>
      <c r="F23" s="13"/>
      <c r="G23" t="s">
        <v>84</v>
      </c>
      <c r="H23" s="11">
        <v>14.9</v>
      </c>
      <c r="I23" s="11">
        <v>10.16</v>
      </c>
      <c r="J23" s="22"/>
      <c r="K23" t="s">
        <v>83</v>
      </c>
      <c r="L23" s="11">
        <v>14.7</v>
      </c>
      <c r="M23" s="11">
        <v>9.68</v>
      </c>
      <c r="N23" s="22"/>
      <c r="O23" t="s">
        <v>61</v>
      </c>
      <c r="P23" s="11">
        <v>16.95</v>
      </c>
      <c r="Q23" s="11">
        <v>9.16</v>
      </c>
      <c r="R23" s="17">
        <f t="shared" si="3"/>
      </c>
      <c r="S23" s="20"/>
      <c r="T23" s="20"/>
      <c r="U23" s="20"/>
      <c r="V23" s="20"/>
      <c r="W23" s="20"/>
      <c r="X23" s="20"/>
      <c r="Y23" s="20"/>
      <c r="Z23" s="20"/>
      <c r="AA23" s="20"/>
      <c r="AB23" s="20"/>
      <c r="AC23" s="20"/>
      <c r="AD23" s="20"/>
      <c r="AE23" s="20"/>
    </row>
    <row r="24" spans="1:31" ht="12.75">
      <c r="A24" s="3" t="str">
        <f t="shared" si="2"/>
        <v>OK</v>
      </c>
      <c r="B24" s="21">
        <v>18</v>
      </c>
      <c r="C24" t="s">
        <v>61</v>
      </c>
      <c r="D24" s="11">
        <v>18.3</v>
      </c>
      <c r="E24" s="11">
        <v>9</v>
      </c>
      <c r="F24" s="13"/>
      <c r="G24" t="s">
        <v>86</v>
      </c>
      <c r="H24" s="11">
        <v>15.75</v>
      </c>
      <c r="I24" s="11">
        <v>9.62</v>
      </c>
      <c r="J24" s="22"/>
      <c r="K24" t="s">
        <v>84</v>
      </c>
      <c r="L24" s="11">
        <v>16.2</v>
      </c>
      <c r="M24" s="11">
        <v>10.15</v>
      </c>
      <c r="N24" s="22"/>
      <c r="O24" t="s">
        <v>83</v>
      </c>
      <c r="P24" s="11">
        <v>15.85</v>
      </c>
      <c r="Q24" s="11">
        <v>9.51</v>
      </c>
      <c r="R24" s="17">
        <f t="shared" si="3"/>
      </c>
      <c r="S24" s="20"/>
      <c r="T24" s="20"/>
      <c r="U24" s="20"/>
      <c r="V24" s="20"/>
      <c r="W24" s="20"/>
      <c r="X24" s="20"/>
      <c r="Y24" s="20"/>
      <c r="Z24" s="20"/>
      <c r="AA24" s="20"/>
      <c r="AB24" s="20"/>
      <c r="AC24" s="20"/>
      <c r="AD24" s="20"/>
      <c r="AE24" s="20"/>
    </row>
    <row r="25" spans="1:31" ht="12.75">
      <c r="A25" s="3" t="str">
        <f t="shared" si="2"/>
        <v>OK</v>
      </c>
      <c r="B25" s="21">
        <v>19</v>
      </c>
      <c r="C25" t="s">
        <v>66</v>
      </c>
      <c r="D25" s="11">
        <v>15.55</v>
      </c>
      <c r="E25" s="11">
        <v>10.15</v>
      </c>
      <c r="F25" s="13"/>
      <c r="G25" t="s">
        <v>90</v>
      </c>
      <c r="H25" s="11">
        <v>14.3</v>
      </c>
      <c r="I25" s="11">
        <v>10.6</v>
      </c>
      <c r="J25" s="22"/>
      <c r="K25" t="s">
        <v>63</v>
      </c>
      <c r="L25" s="11">
        <v>15.65</v>
      </c>
      <c r="M25" s="11">
        <v>10</v>
      </c>
      <c r="N25" s="22"/>
      <c r="O25" t="s">
        <v>85</v>
      </c>
      <c r="P25" s="11">
        <v>15.2</v>
      </c>
      <c r="Q25" s="11">
        <v>10.43</v>
      </c>
      <c r="R25" s="17">
        <f t="shared" si="3"/>
      </c>
      <c r="S25" s="20"/>
      <c r="T25" s="20"/>
      <c r="U25" s="20"/>
      <c r="V25" s="20"/>
      <c r="W25" s="20"/>
      <c r="X25" s="20"/>
      <c r="Y25" s="20"/>
      <c r="Z25" s="20"/>
      <c r="AA25" s="20"/>
      <c r="AB25" s="20"/>
      <c r="AC25" s="20"/>
      <c r="AD25" s="20"/>
      <c r="AE25" s="20"/>
    </row>
    <row r="26" spans="1:31" ht="12.75">
      <c r="A26" s="3" t="str">
        <f t="shared" si="2"/>
        <v>OK</v>
      </c>
      <c r="B26" s="21">
        <v>20</v>
      </c>
      <c r="C26" t="s">
        <v>85</v>
      </c>
      <c r="D26" s="11">
        <v>15.2</v>
      </c>
      <c r="E26" s="11">
        <v>10.18</v>
      </c>
      <c r="F26" s="13"/>
      <c r="G26" t="s">
        <v>66</v>
      </c>
      <c r="H26" s="11">
        <v>14.8</v>
      </c>
      <c r="I26" s="11">
        <v>10.87</v>
      </c>
      <c r="J26" s="22"/>
      <c r="K26" t="s">
        <v>90</v>
      </c>
      <c r="L26" s="11">
        <v>16.4</v>
      </c>
      <c r="M26" s="11">
        <v>10.5</v>
      </c>
      <c r="N26" s="22"/>
      <c r="O26" t="s">
        <v>63</v>
      </c>
      <c r="P26" s="11">
        <v>16.35</v>
      </c>
      <c r="Q26" s="11">
        <v>9.98</v>
      </c>
      <c r="R26" s="17">
        <f t="shared" si="3"/>
      </c>
      <c r="S26" s="20"/>
      <c r="T26" s="20"/>
      <c r="U26" s="20"/>
      <c r="V26" s="20"/>
      <c r="W26" s="20"/>
      <c r="X26" s="20"/>
      <c r="Y26" s="20"/>
      <c r="Z26" s="20"/>
      <c r="AA26" s="20"/>
      <c r="AB26" s="20"/>
      <c r="AC26" s="20"/>
      <c r="AD26" s="20"/>
      <c r="AE26" s="20"/>
    </row>
    <row r="27" spans="1:31" ht="12.75">
      <c r="A27" s="3" t="str">
        <f t="shared" si="2"/>
        <v>OK</v>
      </c>
      <c r="B27" s="21">
        <v>21</v>
      </c>
      <c r="C27" t="s">
        <v>62</v>
      </c>
      <c r="D27" s="11">
        <v>16.55</v>
      </c>
      <c r="E27" s="11">
        <v>9.83</v>
      </c>
      <c r="F27" s="13"/>
      <c r="G27" t="s">
        <v>81</v>
      </c>
      <c r="H27" s="11">
        <v>14.95</v>
      </c>
      <c r="I27" s="11">
        <v>9.26</v>
      </c>
      <c r="J27" s="22"/>
      <c r="K27" t="s">
        <v>92</v>
      </c>
      <c r="L27" s="11">
        <v>13.95</v>
      </c>
      <c r="M27" s="11">
        <v>10.18</v>
      </c>
      <c r="N27" s="22"/>
      <c r="O27" t="s">
        <v>87</v>
      </c>
      <c r="P27" s="11">
        <v>16.05</v>
      </c>
      <c r="Q27" s="11">
        <v>10.61</v>
      </c>
      <c r="R27" s="17">
        <f t="shared" si="3"/>
      </c>
      <c r="S27" s="20"/>
      <c r="T27" s="20"/>
      <c r="U27" s="20"/>
      <c r="V27" s="20"/>
      <c r="W27" s="20"/>
      <c r="X27" s="20"/>
      <c r="Y27" s="20"/>
      <c r="Z27" s="20"/>
      <c r="AA27" s="20"/>
      <c r="AB27" s="20"/>
      <c r="AC27" s="20"/>
      <c r="AD27" s="20"/>
      <c r="AE27" s="20"/>
    </row>
    <row r="28" spans="1:31" ht="12.75">
      <c r="A28" s="3" t="str">
        <f t="shared" si="2"/>
        <v>OK</v>
      </c>
      <c r="B28" s="21">
        <v>22</v>
      </c>
      <c r="C28" t="s">
        <v>87</v>
      </c>
      <c r="D28" s="11">
        <v>13.95</v>
      </c>
      <c r="E28" s="11">
        <v>11.66</v>
      </c>
      <c r="F28" s="13"/>
      <c r="G28" t="s">
        <v>62</v>
      </c>
      <c r="H28" s="11">
        <v>14.65</v>
      </c>
      <c r="I28" s="11">
        <v>9.8</v>
      </c>
      <c r="J28" s="22"/>
      <c r="K28" t="s">
        <v>81</v>
      </c>
      <c r="L28" s="11">
        <v>17.25</v>
      </c>
      <c r="M28" s="11">
        <v>10.23</v>
      </c>
      <c r="N28" s="22"/>
      <c r="O28" t="s">
        <v>92</v>
      </c>
      <c r="P28" s="11">
        <v>15.95</v>
      </c>
      <c r="Q28" s="11">
        <v>9.86</v>
      </c>
      <c r="R28" s="17">
        <f t="shared" si="3"/>
      </c>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5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5 Q7:Q76 E7:E76 I7:I76 M7:M76">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61</v>
      </c>
      <c r="C5" s="18"/>
      <c r="D5" s="11">
        <v>18.3</v>
      </c>
      <c r="E5" s="11">
        <v>9</v>
      </c>
      <c r="F5" s="11">
        <v>17.15</v>
      </c>
      <c r="G5" s="11">
        <v>9.52</v>
      </c>
      <c r="H5" s="11">
        <v>17.45</v>
      </c>
      <c r="I5" s="11">
        <v>9.69</v>
      </c>
      <c r="J5" s="11">
        <v>16.95</v>
      </c>
      <c r="K5" s="11">
        <v>9.16</v>
      </c>
      <c r="L5" s="53">
        <f aca="true" t="shared" si="0" ref="L5:L26">SUM(D5,F5,H5,J5)</f>
        <v>69.85000000000001</v>
      </c>
      <c r="M5" s="54">
        <f aca="true" t="shared" si="1" ref="M5:M26">IF(COUNT(D5,F5,H5,J5)=4,MINA(D5,F5,H5,J5),0)</f>
        <v>16.95</v>
      </c>
      <c r="N5" s="54">
        <f aca="true" t="shared" si="2" ref="N5:N26">SUM(L5-M5)</f>
        <v>52.900000000000006</v>
      </c>
      <c r="O5" s="54">
        <f aca="true" t="shared" si="3" ref="O5:O26">MAX(D5,F5,H5,J5)</f>
        <v>18.3</v>
      </c>
      <c r="P5" s="54">
        <f aca="true" t="shared" si="4" ref="P5:P26">MIN(E5,G5,I5,K5)</f>
        <v>9</v>
      </c>
      <c r="Q5" s="54"/>
      <c r="R5" s="54"/>
      <c r="S5" s="53">
        <v>0</v>
      </c>
      <c r="T5" s="54"/>
      <c r="U5" s="54">
        <f aca="true" t="shared" si="5" ref="U5:U26">MAX(O5,S5)</f>
        <v>18.3</v>
      </c>
      <c r="V5" s="54">
        <f aca="true" t="shared" si="6" ref="V5:V26">MIN(P5,T5)</f>
        <v>9</v>
      </c>
      <c r="W5" s="55">
        <f>IF(V5&lt;&gt;0,SUM($X$3/V5*12),"")</f>
        <v>116</v>
      </c>
      <c r="X5" s="55">
        <f>IF(V5&lt;&gt;0,SUM(3600/V5*$X$3/5280),"")</f>
        <v>6.590909090909091</v>
      </c>
    </row>
    <row r="6" spans="1:24" ht="15" thickBot="1">
      <c r="A6" s="64"/>
      <c r="B6" t="s">
        <v>86</v>
      </c>
      <c r="C6" s="15"/>
      <c r="D6" s="11">
        <v>18.15</v>
      </c>
      <c r="E6" s="11">
        <v>9.33</v>
      </c>
      <c r="F6" s="11">
        <v>15.75</v>
      </c>
      <c r="G6" s="11">
        <v>9.62</v>
      </c>
      <c r="H6" s="11">
        <v>16.4</v>
      </c>
      <c r="I6" s="11">
        <v>10.21</v>
      </c>
      <c r="J6" s="11">
        <v>17.4</v>
      </c>
      <c r="K6" s="11">
        <v>9.43</v>
      </c>
      <c r="L6" s="53">
        <f t="shared" si="0"/>
        <v>67.69999999999999</v>
      </c>
      <c r="M6" s="54">
        <f t="shared" si="1"/>
        <v>15.75</v>
      </c>
      <c r="N6" s="54">
        <f t="shared" si="2"/>
        <v>51.94999999999999</v>
      </c>
      <c r="O6" s="54">
        <f t="shared" si="3"/>
        <v>18.15</v>
      </c>
      <c r="P6" s="54">
        <f t="shared" si="4"/>
        <v>9.33</v>
      </c>
      <c r="Q6" s="54"/>
      <c r="R6" s="54"/>
      <c r="S6" s="53">
        <v>0</v>
      </c>
      <c r="T6" s="54"/>
      <c r="U6" s="54">
        <f t="shared" si="5"/>
        <v>18.15</v>
      </c>
      <c r="V6" s="54">
        <f t="shared" si="6"/>
        <v>9.33</v>
      </c>
      <c r="W6" s="55">
        <f aca="true" t="shared" si="7" ref="W6:W26">IF(V6&lt;&gt;0,SUM($X$3/V6*12),"")</f>
        <v>111.89710610932477</v>
      </c>
      <c r="X6" s="55">
        <f aca="true" t="shared" si="8" ref="X6:X26">IF(V6&lt;&gt;0,SUM(3600/V6*$X$3/5280),"")</f>
        <v>6.357790119847998</v>
      </c>
    </row>
    <row r="7" spans="1:24" ht="15" thickBot="1">
      <c r="A7" s="64"/>
      <c r="B7" t="s">
        <v>64</v>
      </c>
      <c r="C7" s="15"/>
      <c r="D7" s="11">
        <v>18.25</v>
      </c>
      <c r="E7" s="11">
        <v>8.72</v>
      </c>
      <c r="F7" s="11">
        <v>15.25</v>
      </c>
      <c r="G7" s="11">
        <v>10.09</v>
      </c>
      <c r="H7" s="11">
        <v>15.7</v>
      </c>
      <c r="I7" s="11">
        <v>9.95</v>
      </c>
      <c r="J7" s="11">
        <v>17.05</v>
      </c>
      <c r="K7" s="11">
        <v>9.21</v>
      </c>
      <c r="L7" s="53">
        <f t="shared" si="0"/>
        <v>66.25</v>
      </c>
      <c r="M7" s="54">
        <f t="shared" si="1"/>
        <v>15.25</v>
      </c>
      <c r="N7" s="54">
        <f t="shared" si="2"/>
        <v>51</v>
      </c>
      <c r="O7" s="54">
        <f t="shared" si="3"/>
        <v>18.25</v>
      </c>
      <c r="P7" s="54">
        <f t="shared" si="4"/>
        <v>8.72</v>
      </c>
      <c r="Q7" s="54"/>
      <c r="R7" s="54"/>
      <c r="S7" s="53">
        <v>0</v>
      </c>
      <c r="T7" s="54"/>
      <c r="U7" s="54">
        <f t="shared" si="5"/>
        <v>18.25</v>
      </c>
      <c r="V7" s="54">
        <f t="shared" si="6"/>
        <v>8.72</v>
      </c>
      <c r="W7" s="55">
        <f t="shared" si="7"/>
        <v>119.72477064220183</v>
      </c>
      <c r="X7" s="55">
        <f t="shared" si="8"/>
        <v>6.802543786488741</v>
      </c>
    </row>
    <row r="8" spans="1:24" ht="15" thickBot="1">
      <c r="A8" s="64"/>
      <c r="B8" t="s">
        <v>84</v>
      </c>
      <c r="C8" s="15"/>
      <c r="D8" s="11">
        <v>16.3</v>
      </c>
      <c r="E8" s="11">
        <v>9.86</v>
      </c>
      <c r="F8" s="11">
        <v>14.9</v>
      </c>
      <c r="G8" s="11">
        <v>10.16</v>
      </c>
      <c r="H8" s="11">
        <v>16.2</v>
      </c>
      <c r="I8" s="11">
        <v>10.15</v>
      </c>
      <c r="J8" s="11">
        <v>17.6</v>
      </c>
      <c r="K8" s="11">
        <v>9.98</v>
      </c>
      <c r="L8" s="53">
        <f t="shared" si="0"/>
        <v>65</v>
      </c>
      <c r="M8" s="54">
        <f t="shared" si="1"/>
        <v>14.9</v>
      </c>
      <c r="N8" s="54">
        <f t="shared" si="2"/>
        <v>50.1</v>
      </c>
      <c r="O8" s="54">
        <f t="shared" si="3"/>
        <v>17.6</v>
      </c>
      <c r="P8" s="54">
        <f t="shared" si="4"/>
        <v>9.86</v>
      </c>
      <c r="Q8" s="54"/>
      <c r="R8" s="54"/>
      <c r="S8" s="53">
        <v>0</v>
      </c>
      <c r="T8" s="54"/>
      <c r="U8" s="54">
        <f t="shared" si="5"/>
        <v>17.6</v>
      </c>
      <c r="V8" s="54">
        <f t="shared" si="6"/>
        <v>9.86</v>
      </c>
      <c r="W8" s="55">
        <f t="shared" si="7"/>
        <v>105.88235294117648</v>
      </c>
      <c r="X8" s="55">
        <f t="shared" si="8"/>
        <v>6.016042780748664</v>
      </c>
    </row>
    <row r="9" spans="1:24" ht="15" thickBot="1">
      <c r="A9" s="64"/>
      <c r="B9" t="s">
        <v>83</v>
      </c>
      <c r="C9" s="15"/>
      <c r="D9" s="11">
        <v>17.2</v>
      </c>
      <c r="E9" s="11">
        <v>9.9</v>
      </c>
      <c r="F9" s="11">
        <v>16.2</v>
      </c>
      <c r="G9" s="11">
        <v>9.65</v>
      </c>
      <c r="H9" s="11">
        <v>14.7</v>
      </c>
      <c r="I9" s="11">
        <v>9.68</v>
      </c>
      <c r="J9" s="11">
        <v>15.85</v>
      </c>
      <c r="K9" s="11">
        <v>9.51</v>
      </c>
      <c r="L9" s="53">
        <f t="shared" si="0"/>
        <v>63.949999999999996</v>
      </c>
      <c r="M9" s="54">
        <f t="shared" si="1"/>
        <v>14.7</v>
      </c>
      <c r="N9" s="54">
        <f t="shared" si="2"/>
        <v>49.25</v>
      </c>
      <c r="O9" s="54">
        <f t="shared" si="3"/>
        <v>17.2</v>
      </c>
      <c r="P9" s="54">
        <f t="shared" si="4"/>
        <v>9.51</v>
      </c>
      <c r="Q9" s="54"/>
      <c r="R9" s="54"/>
      <c r="S9" s="53">
        <v>0</v>
      </c>
      <c r="T9" s="54"/>
      <c r="U9" s="54">
        <f t="shared" si="5"/>
        <v>17.2</v>
      </c>
      <c r="V9" s="54">
        <f t="shared" si="6"/>
        <v>9.51</v>
      </c>
      <c r="W9" s="55">
        <f t="shared" si="7"/>
        <v>109.77917981072555</v>
      </c>
      <c r="X9" s="55">
        <f t="shared" si="8"/>
        <v>6.23745339833668</v>
      </c>
    </row>
    <row r="10" spans="1:24" ht="15" thickBot="1">
      <c r="A10" s="64"/>
      <c r="B10" t="s">
        <v>81</v>
      </c>
      <c r="C10" s="15"/>
      <c r="D10" s="11">
        <v>17.05</v>
      </c>
      <c r="E10" s="11">
        <v>9.85</v>
      </c>
      <c r="F10" s="11">
        <v>14.95</v>
      </c>
      <c r="G10" s="11">
        <v>9.26</v>
      </c>
      <c r="H10" s="11">
        <v>0</v>
      </c>
      <c r="I10" s="11">
        <v>0</v>
      </c>
      <c r="J10" s="11">
        <v>16.85</v>
      </c>
      <c r="K10" s="11">
        <v>10.08</v>
      </c>
      <c r="L10" s="53">
        <f t="shared" si="0"/>
        <v>48.85</v>
      </c>
      <c r="M10" s="54">
        <f t="shared" si="1"/>
        <v>0</v>
      </c>
      <c r="N10" s="54">
        <f t="shared" si="2"/>
        <v>48.85</v>
      </c>
      <c r="O10" s="54">
        <f t="shared" si="3"/>
        <v>17.05</v>
      </c>
      <c r="P10" s="54">
        <f t="shared" si="4"/>
        <v>0</v>
      </c>
      <c r="Q10" s="54"/>
      <c r="R10" s="54"/>
      <c r="S10" s="53">
        <v>0</v>
      </c>
      <c r="T10" s="54"/>
      <c r="U10" s="54">
        <f t="shared" si="5"/>
        <v>17.05</v>
      </c>
      <c r="V10" s="54">
        <f t="shared" si="6"/>
        <v>0</v>
      </c>
      <c r="W10" s="55">
        <f t="shared" si="7"/>
      </c>
      <c r="X10" s="55">
        <f t="shared" si="8"/>
      </c>
    </row>
    <row r="11" spans="1:24" ht="15" thickBot="1">
      <c r="A11" s="64"/>
      <c r="B11" t="s">
        <v>63</v>
      </c>
      <c r="C11" s="15"/>
      <c r="D11" s="11">
        <v>15.25</v>
      </c>
      <c r="E11" s="11">
        <v>10.31</v>
      </c>
      <c r="F11" s="11">
        <v>16.55</v>
      </c>
      <c r="G11" s="11">
        <v>10.12</v>
      </c>
      <c r="H11" s="11">
        <v>15.65</v>
      </c>
      <c r="I11" s="11">
        <v>10</v>
      </c>
      <c r="J11" s="11">
        <v>16.35</v>
      </c>
      <c r="K11" s="11">
        <v>9.98</v>
      </c>
      <c r="L11" s="53">
        <f t="shared" si="0"/>
        <v>63.800000000000004</v>
      </c>
      <c r="M11" s="54">
        <f t="shared" si="1"/>
        <v>15.25</v>
      </c>
      <c r="N11" s="54">
        <f t="shared" si="2"/>
        <v>48.550000000000004</v>
      </c>
      <c r="O11" s="54">
        <f t="shared" si="3"/>
        <v>16.55</v>
      </c>
      <c r="P11" s="54">
        <f t="shared" si="4"/>
        <v>9.98</v>
      </c>
      <c r="Q11" s="54"/>
      <c r="R11" s="54"/>
      <c r="S11" s="53">
        <v>0</v>
      </c>
      <c r="T11" s="54"/>
      <c r="U11" s="54">
        <f t="shared" si="5"/>
        <v>16.55</v>
      </c>
      <c r="V11" s="54">
        <f t="shared" si="6"/>
        <v>9.98</v>
      </c>
      <c r="W11" s="55">
        <f t="shared" si="7"/>
        <v>104.60921843687376</v>
      </c>
      <c r="X11" s="55">
        <f t="shared" si="8"/>
        <v>5.94370559300419</v>
      </c>
    </row>
    <row r="12" spans="1:24" ht="15" thickBot="1">
      <c r="A12" s="64"/>
      <c r="B12" t="s">
        <v>67</v>
      </c>
      <c r="C12" s="15"/>
      <c r="D12" s="11">
        <v>17.15</v>
      </c>
      <c r="E12" s="11">
        <v>9.62</v>
      </c>
      <c r="F12" s="11">
        <v>14.45</v>
      </c>
      <c r="G12" s="11">
        <v>10.56</v>
      </c>
      <c r="H12" s="11">
        <v>14.45</v>
      </c>
      <c r="I12" s="11">
        <v>10.8</v>
      </c>
      <c r="J12" s="11">
        <v>16.95</v>
      </c>
      <c r="K12" s="11">
        <v>9.85</v>
      </c>
      <c r="L12" s="53">
        <f t="shared" si="0"/>
        <v>63</v>
      </c>
      <c r="M12" s="54">
        <f t="shared" si="1"/>
        <v>14.45</v>
      </c>
      <c r="N12" s="54">
        <f t="shared" si="2"/>
        <v>48.55</v>
      </c>
      <c r="O12" s="54">
        <f t="shared" si="3"/>
        <v>17.15</v>
      </c>
      <c r="P12" s="54">
        <f t="shared" si="4"/>
        <v>9.62</v>
      </c>
      <c r="Q12" s="54"/>
      <c r="R12" s="54"/>
      <c r="S12" s="53">
        <v>0</v>
      </c>
      <c r="T12" s="54"/>
      <c r="U12" s="54">
        <f t="shared" si="5"/>
        <v>17.15</v>
      </c>
      <c r="V12" s="54">
        <f t="shared" si="6"/>
        <v>9.62</v>
      </c>
      <c r="W12" s="55">
        <f t="shared" si="7"/>
        <v>108.52390852390853</v>
      </c>
      <c r="X12" s="55">
        <f t="shared" si="8"/>
        <v>6.166131166131167</v>
      </c>
    </row>
    <row r="13" spans="1:24" ht="15" thickBot="1">
      <c r="A13" s="64"/>
      <c r="B13" t="s">
        <v>60</v>
      </c>
      <c r="C13" s="15"/>
      <c r="D13" s="11">
        <v>16.85</v>
      </c>
      <c r="E13" s="11">
        <v>10.16</v>
      </c>
      <c r="F13" s="11">
        <v>15.8</v>
      </c>
      <c r="G13" s="11">
        <v>10.79</v>
      </c>
      <c r="H13" s="11">
        <v>14.75</v>
      </c>
      <c r="I13" s="11">
        <v>10.75</v>
      </c>
      <c r="J13" s="11">
        <v>14.35</v>
      </c>
      <c r="K13" s="11">
        <v>11.36</v>
      </c>
      <c r="L13" s="53">
        <f t="shared" si="0"/>
        <v>61.75000000000001</v>
      </c>
      <c r="M13" s="54">
        <f t="shared" si="1"/>
        <v>14.35</v>
      </c>
      <c r="N13" s="54">
        <f t="shared" si="2"/>
        <v>47.400000000000006</v>
      </c>
      <c r="O13" s="54">
        <f t="shared" si="3"/>
        <v>16.85</v>
      </c>
      <c r="P13" s="54">
        <f t="shared" si="4"/>
        <v>10.16</v>
      </c>
      <c r="Q13" s="54"/>
      <c r="R13" s="54"/>
      <c r="S13" s="53">
        <v>0</v>
      </c>
      <c r="T13" s="54"/>
      <c r="U13" s="54">
        <f t="shared" si="5"/>
        <v>16.85</v>
      </c>
      <c r="V13" s="54">
        <f t="shared" si="6"/>
        <v>10.16</v>
      </c>
      <c r="W13" s="55">
        <f t="shared" si="7"/>
        <v>102.75590551181102</v>
      </c>
      <c r="X13" s="55">
        <f t="shared" si="8"/>
        <v>5.83840372226199</v>
      </c>
    </row>
    <row r="14" spans="1:24" ht="15" thickBot="1">
      <c r="A14" s="64"/>
      <c r="B14" t="s">
        <v>90</v>
      </c>
      <c r="C14" s="15"/>
      <c r="D14" s="11">
        <v>14.3</v>
      </c>
      <c r="E14" s="11">
        <v>10.92</v>
      </c>
      <c r="F14" s="11">
        <v>14.3</v>
      </c>
      <c r="G14" s="11">
        <v>10.6</v>
      </c>
      <c r="H14" s="11">
        <v>16.4</v>
      </c>
      <c r="I14" s="11">
        <v>10.5</v>
      </c>
      <c r="J14" s="11">
        <v>16.45</v>
      </c>
      <c r="K14" s="11">
        <v>10.3</v>
      </c>
      <c r="L14" s="53">
        <f t="shared" si="0"/>
        <v>61.45</v>
      </c>
      <c r="M14" s="54">
        <f t="shared" si="1"/>
        <v>14.3</v>
      </c>
      <c r="N14" s="54">
        <f t="shared" si="2"/>
        <v>47.150000000000006</v>
      </c>
      <c r="O14" s="54">
        <f t="shared" si="3"/>
        <v>16.45</v>
      </c>
      <c r="P14" s="54">
        <f t="shared" si="4"/>
        <v>10.3</v>
      </c>
      <c r="Q14" s="54"/>
      <c r="R14" s="54"/>
      <c r="S14" s="53">
        <v>0</v>
      </c>
      <c r="T14" s="54"/>
      <c r="U14" s="54">
        <f t="shared" si="5"/>
        <v>16.45</v>
      </c>
      <c r="V14" s="54">
        <f t="shared" si="6"/>
        <v>10.3</v>
      </c>
      <c r="W14" s="55">
        <f t="shared" si="7"/>
        <v>101.35922330097085</v>
      </c>
      <c r="X14" s="55">
        <f t="shared" si="8"/>
        <v>5.7590467784642545</v>
      </c>
    </row>
    <row r="15" spans="1:24" ht="15" thickBot="1">
      <c r="A15" s="64"/>
      <c r="B15" t="s">
        <v>62</v>
      </c>
      <c r="C15" s="15"/>
      <c r="D15" s="11">
        <v>16.55</v>
      </c>
      <c r="E15" s="11">
        <v>9.83</v>
      </c>
      <c r="F15" s="11">
        <v>0</v>
      </c>
      <c r="G15" s="11">
        <v>0</v>
      </c>
      <c r="H15" s="11">
        <v>15.75</v>
      </c>
      <c r="I15" s="11">
        <v>10.15</v>
      </c>
      <c r="J15" s="11">
        <v>14.85</v>
      </c>
      <c r="K15" s="11">
        <v>9.52</v>
      </c>
      <c r="L15" s="53">
        <f t="shared" si="0"/>
        <v>47.15</v>
      </c>
      <c r="M15" s="54">
        <f t="shared" si="1"/>
        <v>0</v>
      </c>
      <c r="N15" s="54">
        <f t="shared" si="2"/>
        <v>47.15</v>
      </c>
      <c r="O15" s="54">
        <f t="shared" si="3"/>
        <v>16.55</v>
      </c>
      <c r="P15" s="54">
        <f t="shared" si="4"/>
        <v>0</v>
      </c>
      <c r="Q15" s="54"/>
      <c r="R15" s="54"/>
      <c r="S15" s="53">
        <v>0</v>
      </c>
      <c r="T15" s="54"/>
      <c r="U15" s="54">
        <f t="shared" si="5"/>
        <v>16.55</v>
      </c>
      <c r="V15" s="54">
        <f t="shared" si="6"/>
        <v>0</v>
      </c>
      <c r="W15" s="55">
        <f t="shared" si="7"/>
      </c>
      <c r="X15" s="55">
        <f t="shared" si="8"/>
      </c>
    </row>
    <row r="16" spans="1:24" ht="15" thickBot="1">
      <c r="A16" s="64"/>
      <c r="B16" t="s">
        <v>66</v>
      </c>
      <c r="C16" s="15"/>
      <c r="D16" s="11">
        <v>15.55</v>
      </c>
      <c r="E16" s="11">
        <v>10.15</v>
      </c>
      <c r="F16" s="11">
        <v>14.8</v>
      </c>
      <c r="G16" s="11">
        <v>10.87</v>
      </c>
      <c r="H16" s="11">
        <v>14.35</v>
      </c>
      <c r="I16" s="11">
        <v>10.66</v>
      </c>
      <c r="J16" s="11">
        <v>16.3</v>
      </c>
      <c r="K16" s="11">
        <v>10.23</v>
      </c>
      <c r="L16" s="53">
        <f t="shared" si="0"/>
        <v>61</v>
      </c>
      <c r="M16" s="54">
        <f t="shared" si="1"/>
        <v>14.35</v>
      </c>
      <c r="N16" s="54">
        <f t="shared" si="2"/>
        <v>46.65</v>
      </c>
      <c r="O16" s="54">
        <f t="shared" si="3"/>
        <v>16.3</v>
      </c>
      <c r="P16" s="54">
        <f t="shared" si="4"/>
        <v>10.15</v>
      </c>
      <c r="Q16" s="54"/>
      <c r="R16" s="54"/>
      <c r="S16" s="53">
        <v>0</v>
      </c>
      <c r="T16" s="54"/>
      <c r="U16" s="54">
        <f t="shared" si="5"/>
        <v>16.3</v>
      </c>
      <c r="V16" s="54">
        <f t="shared" si="6"/>
        <v>10.15</v>
      </c>
      <c r="W16" s="55">
        <f t="shared" si="7"/>
        <v>102.85714285714286</v>
      </c>
      <c r="X16" s="55">
        <f t="shared" si="8"/>
        <v>5.8441558441558445</v>
      </c>
    </row>
    <row r="17" spans="1:24" ht="15" thickBot="1">
      <c r="A17" s="64"/>
      <c r="B17" t="s">
        <v>70</v>
      </c>
      <c r="C17" s="15"/>
      <c r="D17" s="11">
        <v>13.8</v>
      </c>
      <c r="E17" s="11">
        <v>10.27</v>
      </c>
      <c r="F17" s="11">
        <v>12.55</v>
      </c>
      <c r="G17" s="11">
        <v>11.06</v>
      </c>
      <c r="H17" s="11">
        <v>15.6</v>
      </c>
      <c r="I17" s="11">
        <v>10.49</v>
      </c>
      <c r="J17" s="11">
        <v>16.6</v>
      </c>
      <c r="K17" s="11">
        <v>10.51</v>
      </c>
      <c r="L17" s="53">
        <f t="shared" si="0"/>
        <v>58.550000000000004</v>
      </c>
      <c r="M17" s="54">
        <f t="shared" si="1"/>
        <v>12.55</v>
      </c>
      <c r="N17" s="54">
        <f t="shared" si="2"/>
        <v>46</v>
      </c>
      <c r="O17" s="54">
        <f t="shared" si="3"/>
        <v>16.6</v>
      </c>
      <c r="P17" s="54">
        <f t="shared" si="4"/>
        <v>10.27</v>
      </c>
      <c r="Q17" s="54"/>
      <c r="R17" s="54"/>
      <c r="S17" s="53">
        <v>0</v>
      </c>
      <c r="T17" s="54"/>
      <c r="U17" s="54">
        <f t="shared" si="5"/>
        <v>16.6</v>
      </c>
      <c r="V17" s="54">
        <f t="shared" si="6"/>
        <v>10.27</v>
      </c>
      <c r="W17" s="55">
        <f t="shared" si="7"/>
        <v>101.65530671859787</v>
      </c>
      <c r="X17" s="55">
        <f t="shared" si="8"/>
        <v>5.7758696999203325</v>
      </c>
    </row>
    <row r="18" spans="1:24" ht="15" thickBot="1">
      <c r="A18" s="64"/>
      <c r="B18" t="s">
        <v>91</v>
      </c>
      <c r="C18" s="15"/>
      <c r="D18" s="11">
        <v>14.5</v>
      </c>
      <c r="E18" s="11">
        <v>10.57</v>
      </c>
      <c r="F18" s="11">
        <v>15</v>
      </c>
      <c r="G18" s="11">
        <v>9.04</v>
      </c>
      <c r="H18" s="11">
        <v>13.55</v>
      </c>
      <c r="I18" s="11">
        <v>10.9</v>
      </c>
      <c r="J18" s="11">
        <v>15.75</v>
      </c>
      <c r="K18" s="11">
        <v>9.96</v>
      </c>
      <c r="L18" s="53">
        <f t="shared" si="0"/>
        <v>58.8</v>
      </c>
      <c r="M18" s="54">
        <f t="shared" si="1"/>
        <v>13.55</v>
      </c>
      <c r="N18" s="54">
        <f t="shared" si="2"/>
        <v>45.25</v>
      </c>
      <c r="O18" s="54">
        <f t="shared" si="3"/>
        <v>15.75</v>
      </c>
      <c r="P18" s="54">
        <f t="shared" si="4"/>
        <v>9.04</v>
      </c>
      <c r="Q18" s="54"/>
      <c r="R18" s="54"/>
      <c r="S18" s="53">
        <v>0</v>
      </c>
      <c r="T18" s="54"/>
      <c r="U18" s="54">
        <f t="shared" si="5"/>
        <v>15.75</v>
      </c>
      <c r="V18" s="54">
        <f t="shared" si="6"/>
        <v>9.04</v>
      </c>
      <c r="W18" s="55">
        <f t="shared" si="7"/>
        <v>115.48672566371684</v>
      </c>
      <c r="X18" s="55">
        <f t="shared" si="8"/>
        <v>6.561745776347547</v>
      </c>
    </row>
    <row r="19" spans="1:24" ht="15" thickBot="1">
      <c r="A19" s="64"/>
      <c r="B19" t="s">
        <v>85</v>
      </c>
      <c r="C19" s="15"/>
      <c r="D19" s="11">
        <v>15.2</v>
      </c>
      <c r="E19" s="11">
        <v>10.18</v>
      </c>
      <c r="F19" s="11">
        <v>13.85</v>
      </c>
      <c r="G19" s="11">
        <v>10.25</v>
      </c>
      <c r="H19" s="11">
        <v>14.15</v>
      </c>
      <c r="I19" s="11">
        <v>10.6</v>
      </c>
      <c r="J19" s="11">
        <v>15.2</v>
      </c>
      <c r="K19" s="11">
        <v>10.43</v>
      </c>
      <c r="L19" s="53">
        <f t="shared" si="0"/>
        <v>58.39999999999999</v>
      </c>
      <c r="M19" s="54">
        <f t="shared" si="1"/>
        <v>13.85</v>
      </c>
      <c r="N19" s="54">
        <f t="shared" si="2"/>
        <v>44.54999999999999</v>
      </c>
      <c r="O19" s="54">
        <f t="shared" si="3"/>
        <v>15.2</v>
      </c>
      <c r="P19" s="54">
        <f t="shared" si="4"/>
        <v>10.18</v>
      </c>
      <c r="Q19" s="54"/>
      <c r="R19" s="54"/>
      <c r="S19" s="53">
        <v>0</v>
      </c>
      <c r="T19" s="54"/>
      <c r="U19" s="54">
        <f t="shared" si="5"/>
        <v>15.2</v>
      </c>
      <c r="V19" s="54">
        <f t="shared" si="6"/>
        <v>10.18</v>
      </c>
      <c r="W19" s="55">
        <f t="shared" si="7"/>
        <v>102.5540275049116</v>
      </c>
      <c r="X19" s="55">
        <f t="shared" si="8"/>
        <v>5.826933380960886</v>
      </c>
    </row>
    <row r="20" spans="1:24" ht="15" thickBot="1">
      <c r="A20" s="64"/>
      <c r="B20" t="s">
        <v>88</v>
      </c>
      <c r="C20" s="15"/>
      <c r="D20" s="11">
        <v>13.6</v>
      </c>
      <c r="E20" s="11">
        <v>10.63</v>
      </c>
      <c r="F20" s="11">
        <v>14.15</v>
      </c>
      <c r="G20" s="11">
        <v>10.68</v>
      </c>
      <c r="H20" s="11">
        <v>13.4</v>
      </c>
      <c r="I20" s="11">
        <v>10.32</v>
      </c>
      <c r="J20" s="11">
        <v>16.2</v>
      </c>
      <c r="K20" s="11">
        <v>10.27</v>
      </c>
      <c r="L20" s="53">
        <f t="shared" si="0"/>
        <v>57.349999999999994</v>
      </c>
      <c r="M20" s="54">
        <f t="shared" si="1"/>
        <v>13.4</v>
      </c>
      <c r="N20" s="54">
        <f t="shared" si="2"/>
        <v>43.949999999999996</v>
      </c>
      <c r="O20" s="54">
        <f t="shared" si="3"/>
        <v>16.2</v>
      </c>
      <c r="P20" s="54">
        <f t="shared" si="4"/>
        <v>10.27</v>
      </c>
      <c r="Q20" s="54"/>
      <c r="R20" s="54"/>
      <c r="S20" s="53">
        <v>0</v>
      </c>
      <c r="T20" s="54"/>
      <c r="U20" s="54">
        <f t="shared" si="5"/>
        <v>16.2</v>
      </c>
      <c r="V20" s="54">
        <f t="shared" si="6"/>
        <v>10.27</v>
      </c>
      <c r="W20" s="55">
        <f t="shared" si="7"/>
        <v>101.65530671859787</v>
      </c>
      <c r="X20" s="55">
        <f t="shared" si="8"/>
        <v>5.7758696999203325</v>
      </c>
    </row>
    <row r="21" spans="1:24" ht="15" thickBot="1">
      <c r="A21" s="64"/>
      <c r="B21" t="s">
        <v>89</v>
      </c>
      <c r="C21" s="15"/>
      <c r="D21" s="11">
        <v>15.75</v>
      </c>
      <c r="E21" s="11">
        <v>9.8</v>
      </c>
      <c r="F21" s="11">
        <v>14</v>
      </c>
      <c r="G21" s="11">
        <v>10.44</v>
      </c>
      <c r="H21" s="11">
        <v>12.3</v>
      </c>
      <c r="I21" s="11">
        <v>7.74</v>
      </c>
      <c r="J21" s="11">
        <v>13.25</v>
      </c>
      <c r="K21" s="11">
        <v>10.3</v>
      </c>
      <c r="L21" s="53">
        <f t="shared" si="0"/>
        <v>55.3</v>
      </c>
      <c r="M21" s="54">
        <f t="shared" si="1"/>
        <v>12.3</v>
      </c>
      <c r="N21" s="54">
        <f t="shared" si="2"/>
        <v>43</v>
      </c>
      <c r="O21" s="54">
        <f t="shared" si="3"/>
        <v>15.75</v>
      </c>
      <c r="P21" s="54">
        <f t="shared" si="4"/>
        <v>7.74</v>
      </c>
      <c r="Q21" s="54"/>
      <c r="R21" s="54"/>
      <c r="S21" s="53">
        <v>0</v>
      </c>
      <c r="T21" s="54"/>
      <c r="U21" s="54">
        <f t="shared" si="5"/>
        <v>15.75</v>
      </c>
      <c r="V21" s="54">
        <f t="shared" si="6"/>
        <v>7.74</v>
      </c>
      <c r="W21" s="55">
        <f t="shared" si="7"/>
        <v>134.88372093023256</v>
      </c>
      <c r="X21" s="55">
        <f t="shared" si="8"/>
        <v>7.663847780126849</v>
      </c>
    </row>
    <row r="22" spans="1:24" ht="15" thickBot="1">
      <c r="A22" s="64"/>
      <c r="B22" t="s">
        <v>59</v>
      </c>
      <c r="C22" s="15"/>
      <c r="D22" s="11">
        <v>6.3</v>
      </c>
      <c r="E22" s="11">
        <v>10.64</v>
      </c>
      <c r="F22" s="11">
        <v>15.15</v>
      </c>
      <c r="G22" s="11">
        <v>8.86</v>
      </c>
      <c r="H22" s="11">
        <v>9.2</v>
      </c>
      <c r="I22" s="11">
        <v>10.18</v>
      </c>
      <c r="J22" s="11">
        <v>18.35</v>
      </c>
      <c r="K22" s="11">
        <v>8.5</v>
      </c>
      <c r="L22" s="53">
        <f t="shared" si="0"/>
        <v>49</v>
      </c>
      <c r="M22" s="54">
        <f t="shared" si="1"/>
        <v>6.3</v>
      </c>
      <c r="N22" s="54">
        <f t="shared" si="2"/>
        <v>42.7</v>
      </c>
      <c r="O22" s="54">
        <f t="shared" si="3"/>
        <v>18.35</v>
      </c>
      <c r="P22" s="54">
        <f t="shared" si="4"/>
        <v>8.5</v>
      </c>
      <c r="Q22" s="54"/>
      <c r="R22" s="54"/>
      <c r="S22" s="53">
        <v>0</v>
      </c>
      <c r="T22" s="54"/>
      <c r="U22" s="54">
        <f t="shared" si="5"/>
        <v>18.35</v>
      </c>
      <c r="V22" s="54">
        <f t="shared" si="6"/>
        <v>8.5</v>
      </c>
      <c r="W22" s="55">
        <f t="shared" si="7"/>
        <v>122.8235294117647</v>
      </c>
      <c r="X22" s="55">
        <f t="shared" si="8"/>
        <v>6.978609625668449</v>
      </c>
    </row>
    <row r="23" spans="1:24" ht="15" thickBot="1">
      <c r="A23" s="64"/>
      <c r="B23" t="s">
        <v>82</v>
      </c>
      <c r="C23" s="15"/>
      <c r="D23" s="11">
        <v>13.85</v>
      </c>
      <c r="E23" s="11">
        <v>10.49</v>
      </c>
      <c r="F23" s="11">
        <v>13.6</v>
      </c>
      <c r="G23" s="11">
        <v>10.92</v>
      </c>
      <c r="H23" s="11">
        <v>14.2</v>
      </c>
      <c r="I23" s="11">
        <v>10.38</v>
      </c>
      <c r="J23" s="11">
        <v>12.5</v>
      </c>
      <c r="K23" s="11">
        <v>11.05</v>
      </c>
      <c r="L23" s="53">
        <f t="shared" si="0"/>
        <v>54.15</v>
      </c>
      <c r="M23" s="54">
        <f t="shared" si="1"/>
        <v>12.5</v>
      </c>
      <c r="N23" s="54">
        <f t="shared" si="2"/>
        <v>41.65</v>
      </c>
      <c r="O23" s="54">
        <f t="shared" si="3"/>
        <v>14.2</v>
      </c>
      <c r="P23" s="54">
        <f t="shared" si="4"/>
        <v>10.38</v>
      </c>
      <c r="Q23" s="54"/>
      <c r="R23" s="54"/>
      <c r="S23" s="53">
        <v>0</v>
      </c>
      <c r="T23" s="54"/>
      <c r="U23" s="54">
        <f t="shared" si="5"/>
        <v>14.2</v>
      </c>
      <c r="V23" s="54">
        <f t="shared" si="6"/>
        <v>10.38</v>
      </c>
      <c r="W23" s="55">
        <f t="shared" si="7"/>
        <v>100.57803468208093</v>
      </c>
      <c r="X23" s="55">
        <f t="shared" si="8"/>
        <v>5.714661061481871</v>
      </c>
    </row>
    <row r="24" spans="1:24" ht="15" thickBot="1">
      <c r="A24" s="64"/>
      <c r="B24" t="s">
        <v>92</v>
      </c>
      <c r="C24" s="15"/>
      <c r="D24" s="11">
        <v>13.95</v>
      </c>
      <c r="E24" s="11">
        <v>10.17</v>
      </c>
      <c r="F24" s="11">
        <v>13.45</v>
      </c>
      <c r="G24" s="11">
        <v>10.5</v>
      </c>
      <c r="H24" s="11">
        <v>13.95</v>
      </c>
      <c r="I24" s="11">
        <v>10.18</v>
      </c>
      <c r="J24" s="11">
        <v>0</v>
      </c>
      <c r="K24" s="11">
        <v>0</v>
      </c>
      <c r="L24" s="53">
        <f t="shared" si="0"/>
        <v>41.349999999999994</v>
      </c>
      <c r="M24" s="54">
        <f t="shared" si="1"/>
        <v>0</v>
      </c>
      <c r="N24" s="54">
        <f t="shared" si="2"/>
        <v>41.349999999999994</v>
      </c>
      <c r="O24" s="54">
        <f t="shared" si="3"/>
        <v>13.95</v>
      </c>
      <c r="P24" s="54">
        <f t="shared" si="4"/>
        <v>0</v>
      </c>
      <c r="Q24" s="54"/>
      <c r="R24" s="54"/>
      <c r="S24" s="53">
        <v>0</v>
      </c>
      <c r="T24" s="54"/>
      <c r="U24" s="54">
        <f t="shared" si="5"/>
        <v>13.95</v>
      </c>
      <c r="V24" s="54">
        <f t="shared" si="6"/>
        <v>0</v>
      </c>
      <c r="W24" s="55">
        <f t="shared" si="7"/>
      </c>
      <c r="X24" s="55">
        <f t="shared" si="8"/>
      </c>
    </row>
    <row r="25" spans="1:24" ht="15" thickBot="1">
      <c r="A25" s="64"/>
      <c r="B25" t="s">
        <v>87</v>
      </c>
      <c r="C25" s="15"/>
      <c r="D25" s="11">
        <v>0</v>
      </c>
      <c r="E25" s="11">
        <v>0</v>
      </c>
      <c r="F25" s="11">
        <v>12.35</v>
      </c>
      <c r="G25" s="11">
        <v>11.29</v>
      </c>
      <c r="H25" s="11">
        <v>12.7</v>
      </c>
      <c r="I25" s="11">
        <v>12.18</v>
      </c>
      <c r="J25" s="11">
        <v>16.05</v>
      </c>
      <c r="K25" s="11">
        <v>10.61</v>
      </c>
      <c r="L25" s="53">
        <f t="shared" si="0"/>
        <v>41.099999999999994</v>
      </c>
      <c r="M25" s="54">
        <f t="shared" si="1"/>
        <v>0</v>
      </c>
      <c r="N25" s="54">
        <f t="shared" si="2"/>
        <v>41.099999999999994</v>
      </c>
      <c r="O25" s="54">
        <f t="shared" si="3"/>
        <v>16.05</v>
      </c>
      <c r="P25" s="54">
        <f t="shared" si="4"/>
        <v>0</v>
      </c>
      <c r="Q25" s="54"/>
      <c r="R25" s="54"/>
      <c r="S25" s="53">
        <v>0</v>
      </c>
      <c r="T25" s="54"/>
      <c r="U25" s="54">
        <f t="shared" si="5"/>
        <v>16.05</v>
      </c>
      <c r="V25" s="54">
        <f t="shared" si="6"/>
        <v>0</v>
      </c>
      <c r="W25" s="55">
        <f t="shared" si="7"/>
      </c>
      <c r="X25" s="55">
        <f t="shared" si="8"/>
      </c>
    </row>
    <row r="26" spans="1:24" ht="15">
      <c r="A26" s="64"/>
      <c r="B26" t="s">
        <v>93</v>
      </c>
      <c r="C26" s="15"/>
      <c r="D26" s="11">
        <v>14.15</v>
      </c>
      <c r="E26" s="11">
        <v>11.68</v>
      </c>
      <c r="F26" s="11">
        <v>12.95</v>
      </c>
      <c r="G26" s="11">
        <v>11.03</v>
      </c>
      <c r="H26" s="11">
        <v>13.15</v>
      </c>
      <c r="I26" s="11">
        <v>11.91</v>
      </c>
      <c r="J26" s="11">
        <v>12.9</v>
      </c>
      <c r="K26" s="11">
        <v>12.86</v>
      </c>
      <c r="L26" s="53">
        <f t="shared" si="0"/>
        <v>53.15</v>
      </c>
      <c r="M26" s="54">
        <f t="shared" si="1"/>
        <v>12.9</v>
      </c>
      <c r="N26" s="54">
        <f t="shared" si="2"/>
        <v>40.25</v>
      </c>
      <c r="O26" s="54">
        <f t="shared" si="3"/>
        <v>14.15</v>
      </c>
      <c r="P26" s="54">
        <f t="shared" si="4"/>
        <v>11.03</v>
      </c>
      <c r="Q26" s="54"/>
      <c r="R26" s="54"/>
      <c r="S26" s="53">
        <v>0</v>
      </c>
      <c r="T26" s="54"/>
      <c r="U26" s="54">
        <f t="shared" si="5"/>
        <v>14.15</v>
      </c>
      <c r="V26" s="54">
        <f t="shared" si="6"/>
        <v>11.03</v>
      </c>
      <c r="W26" s="55">
        <f t="shared" si="7"/>
        <v>94.65095194922938</v>
      </c>
      <c r="X26" s="55">
        <f t="shared" si="8"/>
        <v>5.377894997115305</v>
      </c>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8" t="s">
        <v>28</v>
      </c>
      <c r="E1" s="138"/>
      <c r="F1" s="31"/>
      <c r="G1" s="138" t="s">
        <v>29</v>
      </c>
      <c r="H1" s="138"/>
    </row>
    <row r="2" spans="4:18" ht="12.75">
      <c r="D2" s="31" t="s">
        <v>30</v>
      </c>
      <c r="E2" s="31" t="s">
        <v>31</v>
      </c>
      <c r="F2" s="31"/>
      <c r="G2" s="31" t="s">
        <v>30</v>
      </c>
      <c r="H2" s="31" t="s">
        <v>31</v>
      </c>
      <c r="R2"/>
    </row>
    <row r="3" spans="4:8" ht="12.75">
      <c r="D3" s="11">
        <v>2</v>
      </c>
      <c r="E3" s="11">
        <v>50</v>
      </c>
      <c r="G3" s="11">
        <v>1</v>
      </c>
      <c r="H3" s="11">
        <v>25</v>
      </c>
    </row>
    <row r="4" spans="2:17" ht="18" customHeight="1">
      <c r="B4" s="33">
        <v>22</v>
      </c>
      <c r="C4" s="33" t="s">
        <v>39</v>
      </c>
      <c r="D4" s="41"/>
      <c r="E4" s="42"/>
      <c r="F4" s="43"/>
      <c r="G4" s="41"/>
      <c r="H4" s="43"/>
      <c r="I4" s="41"/>
      <c r="J4" s="44"/>
      <c r="K4" s="41"/>
      <c r="L4" s="43"/>
      <c r="M4" s="41"/>
      <c r="N4" s="44"/>
      <c r="O4" s="41"/>
      <c r="P4" s="43"/>
      <c r="Q4" s="41"/>
    </row>
    <row r="5" spans="1:18" ht="12.75">
      <c r="A5" s="29" t="s">
        <v>27</v>
      </c>
      <c r="B5" s="29" t="s">
        <v>20</v>
      </c>
      <c r="C5" s="139"/>
      <c r="D5" s="140"/>
      <c r="E5" s="141"/>
      <c r="G5" s="142"/>
      <c r="H5" s="140"/>
      <c r="I5" s="141"/>
      <c r="K5" s="135"/>
      <c r="L5" s="136"/>
      <c r="M5" s="137"/>
      <c r="O5" s="132"/>
      <c r="P5" s="133"/>
      <c r="Q5" s="134"/>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66</v>
      </c>
      <c r="D7" s="11">
        <v>15.6</v>
      </c>
      <c r="E7" s="11">
        <v>10.54</v>
      </c>
      <c r="F7" s="13"/>
      <c r="G7" t="s">
        <v>74</v>
      </c>
      <c r="H7" s="11">
        <v>14.25</v>
      </c>
      <c r="I7" s="11">
        <v>10.16</v>
      </c>
      <c r="J7" s="22"/>
      <c r="K7" t="s">
        <v>59</v>
      </c>
      <c r="L7" s="11">
        <v>19.35</v>
      </c>
      <c r="M7" s="11">
        <v>8.3</v>
      </c>
      <c r="N7" s="22"/>
      <c r="O7" t="s">
        <v>69</v>
      </c>
      <c r="P7" s="11">
        <v>13.9</v>
      </c>
      <c r="Q7" s="11">
        <v>10.03</v>
      </c>
      <c r="R7" s="17">
        <f>IF(((SUM(D7:Q7))*100)&lt;&gt;INT((SUM(D7:Q7)*100)),"Too many dec places","")</f>
      </c>
      <c r="S7" s="20"/>
      <c r="T7" s="20"/>
      <c r="U7" s="20"/>
      <c r="V7" s="20"/>
      <c r="W7" s="20"/>
      <c r="X7" s="20"/>
      <c r="Y7" s="20"/>
      <c r="Z7" s="20"/>
      <c r="AA7" s="20"/>
      <c r="AB7" s="20"/>
      <c r="AC7" s="20"/>
      <c r="AD7" s="20"/>
      <c r="AE7" s="20"/>
    </row>
    <row r="8" spans="1:31" ht="12.75">
      <c r="A8" s="3" t="str">
        <f aca="true" t="shared" si="0" ref="A8:A18">IF(MIN(D8,E8,H8,I8,L8:M8,P8,Q8)&gt;=0.01,"OK","")</f>
        <v>OK</v>
      </c>
      <c r="B8" s="21">
        <v>2</v>
      </c>
      <c r="C8" t="s">
        <v>69</v>
      </c>
      <c r="D8" s="11">
        <v>17.15</v>
      </c>
      <c r="E8" s="11">
        <v>9.42</v>
      </c>
      <c r="F8" s="13"/>
      <c r="G8" t="s">
        <v>66</v>
      </c>
      <c r="H8" s="11">
        <v>15.35</v>
      </c>
      <c r="I8" s="11">
        <v>9.99</v>
      </c>
      <c r="J8" s="22"/>
      <c r="K8" t="s">
        <v>74</v>
      </c>
      <c r="L8" s="11">
        <v>16.55</v>
      </c>
      <c r="M8" s="11">
        <v>9.71</v>
      </c>
      <c r="N8" s="22"/>
      <c r="O8" t="s">
        <v>59</v>
      </c>
      <c r="P8" s="11">
        <v>19</v>
      </c>
      <c r="Q8" s="11">
        <v>7.95</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3</v>
      </c>
      <c r="C9" t="s">
        <v>75</v>
      </c>
      <c r="D9" s="11">
        <v>13.9</v>
      </c>
      <c r="E9" s="11">
        <v>10.86</v>
      </c>
      <c r="F9" s="13"/>
      <c r="G9" t="s">
        <v>79</v>
      </c>
      <c r="H9" s="11">
        <v>12.05</v>
      </c>
      <c r="I9" s="11">
        <v>12.18</v>
      </c>
      <c r="J9" s="22"/>
      <c r="K9" t="s">
        <v>60</v>
      </c>
      <c r="L9" s="11">
        <v>17.4</v>
      </c>
      <c r="M9" s="11">
        <v>9.75</v>
      </c>
      <c r="N9" s="22"/>
      <c r="O9" t="s">
        <v>61</v>
      </c>
      <c r="P9" s="11">
        <v>17.65</v>
      </c>
      <c r="Q9" s="11">
        <v>8.59</v>
      </c>
      <c r="R9" s="17">
        <f t="shared" si="1"/>
      </c>
      <c r="S9" s="20"/>
      <c r="T9" s="20"/>
      <c r="U9" s="20"/>
      <c r="V9" s="20"/>
      <c r="W9" s="20"/>
      <c r="X9" s="20"/>
      <c r="Y9" s="20"/>
      <c r="Z9" s="20"/>
      <c r="AA9" s="20"/>
      <c r="AB9" s="20"/>
      <c r="AC9" s="20"/>
      <c r="AD9" s="20"/>
      <c r="AE9" s="20"/>
    </row>
    <row r="10" spans="1:31" ht="12.75">
      <c r="A10" s="3" t="str">
        <f t="shared" si="0"/>
        <v>OK</v>
      </c>
      <c r="B10" s="21">
        <v>4</v>
      </c>
      <c r="C10" t="s">
        <v>61</v>
      </c>
      <c r="D10" s="11">
        <v>15.2</v>
      </c>
      <c r="E10" s="11">
        <v>9.04</v>
      </c>
      <c r="F10" s="13"/>
      <c r="G10" t="s">
        <v>75</v>
      </c>
      <c r="H10" s="11">
        <v>12.95</v>
      </c>
      <c r="I10" s="11">
        <v>11.26</v>
      </c>
      <c r="J10" s="22"/>
      <c r="K10" t="s">
        <v>79</v>
      </c>
      <c r="L10" s="11">
        <v>12.2</v>
      </c>
      <c r="M10" s="11">
        <v>11.48</v>
      </c>
      <c r="N10" s="22"/>
      <c r="O10" t="s">
        <v>60</v>
      </c>
      <c r="P10" s="11">
        <v>15.05</v>
      </c>
      <c r="Q10" s="11">
        <v>10.31</v>
      </c>
      <c r="R10" s="17">
        <f t="shared" si="1"/>
      </c>
      <c r="S10" s="20"/>
      <c r="T10" s="20"/>
      <c r="U10" s="20"/>
      <c r="V10" s="20"/>
      <c r="W10" s="20"/>
      <c r="X10" s="20"/>
      <c r="Y10" s="20"/>
      <c r="Z10" s="20"/>
      <c r="AA10" s="20"/>
      <c r="AB10" s="20"/>
      <c r="AC10" s="20"/>
      <c r="AD10" s="20"/>
      <c r="AE10" s="20"/>
    </row>
    <row r="11" spans="1:37" ht="12.75">
      <c r="A11" s="3" t="str">
        <f t="shared" si="0"/>
        <v>OK</v>
      </c>
      <c r="B11" s="21">
        <v>5</v>
      </c>
      <c r="C11" t="s">
        <v>70</v>
      </c>
      <c r="D11" s="11">
        <v>14.75</v>
      </c>
      <c r="E11" s="11">
        <v>10.61</v>
      </c>
      <c r="F11" s="13"/>
      <c r="G11" t="s">
        <v>64</v>
      </c>
      <c r="H11" s="11">
        <v>13.8</v>
      </c>
      <c r="I11" s="11">
        <v>9.52</v>
      </c>
      <c r="J11" s="22"/>
      <c r="K11" t="s">
        <v>76</v>
      </c>
      <c r="L11" s="11">
        <v>14.8</v>
      </c>
      <c r="M11" s="11">
        <v>9.89</v>
      </c>
      <c r="N11" s="22"/>
      <c r="O11" t="s">
        <v>63</v>
      </c>
      <c r="P11" s="11">
        <v>13.45</v>
      </c>
      <c r="Q11" s="11">
        <v>10.5</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63</v>
      </c>
      <c r="D12" s="11">
        <v>16.2</v>
      </c>
      <c r="E12" s="11">
        <v>10.21</v>
      </c>
      <c r="F12" s="13"/>
      <c r="G12" t="s">
        <v>70</v>
      </c>
      <c r="H12" s="11">
        <v>14.05</v>
      </c>
      <c r="I12" s="11">
        <v>10.32</v>
      </c>
      <c r="J12" s="22"/>
      <c r="K12" t="s">
        <v>64</v>
      </c>
      <c r="L12" s="11">
        <v>16.8</v>
      </c>
      <c r="M12" s="11">
        <v>9.05</v>
      </c>
      <c r="N12" s="22"/>
      <c r="O12" t="s">
        <v>76</v>
      </c>
      <c r="P12" s="11">
        <v>13.05</v>
      </c>
      <c r="Q12" s="11">
        <v>10.02</v>
      </c>
      <c r="R12" s="17">
        <f t="shared" si="1"/>
      </c>
      <c r="S12" s="20"/>
      <c r="T12" s="20"/>
      <c r="U12" s="20"/>
      <c r="V12" s="20"/>
      <c r="W12" s="20"/>
      <c r="X12" s="20"/>
      <c r="Y12" s="20"/>
      <c r="Z12" s="20"/>
      <c r="AA12" s="20"/>
      <c r="AB12" s="20"/>
      <c r="AC12" s="20"/>
      <c r="AD12" s="20"/>
      <c r="AE12" s="20"/>
    </row>
    <row r="13" spans="1:31" ht="12.75">
      <c r="A13" s="3" t="str">
        <f t="shared" si="0"/>
        <v>OK</v>
      </c>
      <c r="B13" s="21">
        <v>7</v>
      </c>
      <c r="C13" t="s">
        <v>73</v>
      </c>
      <c r="D13" s="11">
        <v>11.9</v>
      </c>
      <c r="E13" s="11">
        <v>12.41</v>
      </c>
      <c r="F13" s="13"/>
      <c r="G13" t="s">
        <v>68</v>
      </c>
      <c r="H13" s="11">
        <v>14.7</v>
      </c>
      <c r="I13" s="11">
        <v>9.64</v>
      </c>
      <c r="J13" s="22"/>
      <c r="K13" t="s">
        <v>66</v>
      </c>
      <c r="L13" s="11">
        <v>16.45</v>
      </c>
      <c r="M13" s="11">
        <v>9.73</v>
      </c>
      <c r="N13" s="22"/>
      <c r="O13" t="s">
        <v>74</v>
      </c>
      <c r="P13" s="11">
        <v>15.9</v>
      </c>
      <c r="Q13" s="11">
        <v>9.37</v>
      </c>
      <c r="R13" s="17">
        <f t="shared" si="1"/>
      </c>
      <c r="S13" s="20"/>
      <c r="T13" s="20"/>
      <c r="U13" s="20"/>
      <c r="V13" s="20"/>
      <c r="W13" s="20"/>
      <c r="X13" s="20"/>
      <c r="Y13" s="20"/>
      <c r="Z13" s="20"/>
      <c r="AA13" s="20"/>
      <c r="AB13" s="20"/>
      <c r="AC13" s="20"/>
      <c r="AD13" s="20"/>
      <c r="AE13" s="20"/>
    </row>
    <row r="14" spans="1:31" ht="12.75">
      <c r="A14" s="3" t="str">
        <f t="shared" si="0"/>
        <v>OK</v>
      </c>
      <c r="B14" s="21">
        <v>8</v>
      </c>
      <c r="C14" t="s">
        <v>74</v>
      </c>
      <c r="D14" s="11">
        <v>16.6</v>
      </c>
      <c r="E14" s="11">
        <v>9.31</v>
      </c>
      <c r="F14" s="13"/>
      <c r="G14" t="s">
        <v>73</v>
      </c>
      <c r="H14" s="11">
        <v>12.25</v>
      </c>
      <c r="I14" s="11">
        <v>11.9</v>
      </c>
      <c r="J14" s="22"/>
      <c r="K14" t="s">
        <v>68</v>
      </c>
      <c r="L14" s="11">
        <v>16.8</v>
      </c>
      <c r="M14" s="11">
        <v>9.47</v>
      </c>
      <c r="N14" s="22"/>
      <c r="O14" t="s">
        <v>66</v>
      </c>
      <c r="P14" s="11">
        <v>16.35</v>
      </c>
      <c r="Q14" s="11">
        <v>9.45</v>
      </c>
      <c r="R14" s="17">
        <f t="shared" si="1"/>
      </c>
      <c r="S14" s="20"/>
      <c r="T14" s="20"/>
      <c r="U14" s="20"/>
      <c r="V14" s="20"/>
      <c r="W14" s="20"/>
      <c r="X14" s="20"/>
      <c r="Y14" s="20"/>
      <c r="Z14" s="20"/>
      <c r="AA14" s="20"/>
      <c r="AB14" s="20"/>
      <c r="AC14" s="20"/>
      <c r="AD14" s="20"/>
      <c r="AE14" s="20"/>
    </row>
    <row r="15" spans="1:31" ht="12.75">
      <c r="A15" s="3">
        <f t="shared" si="0"/>
      </c>
      <c r="B15" s="21">
        <v>9</v>
      </c>
      <c r="C15" t="s">
        <v>62</v>
      </c>
      <c r="D15" s="11">
        <v>14.9</v>
      </c>
      <c r="E15" s="11">
        <v>9.22</v>
      </c>
      <c r="F15" s="13"/>
      <c r="G15" t="s">
        <v>71</v>
      </c>
      <c r="H15" s="11">
        <v>12.75</v>
      </c>
      <c r="I15" s="11">
        <v>11.7</v>
      </c>
      <c r="J15" s="22"/>
      <c r="K15" t="s">
        <v>78</v>
      </c>
      <c r="L15" s="11">
        <v>0</v>
      </c>
      <c r="M15" s="11">
        <v>0</v>
      </c>
      <c r="N15" s="22"/>
      <c r="O15" t="s">
        <v>65</v>
      </c>
      <c r="P15" s="11">
        <v>18.05</v>
      </c>
      <c r="Q15" s="11">
        <v>9.22</v>
      </c>
      <c r="R15" s="17">
        <f t="shared" si="1"/>
      </c>
      <c r="S15" s="20"/>
      <c r="T15" s="20"/>
      <c r="U15" s="20"/>
      <c r="V15" s="20"/>
      <c r="W15" s="20"/>
      <c r="X15" s="20"/>
      <c r="Y15" s="20"/>
      <c r="Z15" s="20"/>
      <c r="AA15" s="20"/>
      <c r="AB15" s="20"/>
      <c r="AC15" s="20"/>
      <c r="AD15" s="20"/>
      <c r="AE15" s="20"/>
    </row>
    <row r="16" spans="1:31" ht="12.75">
      <c r="A16" s="3">
        <f t="shared" si="0"/>
      </c>
      <c r="B16" s="21">
        <v>10</v>
      </c>
      <c r="C16" t="s">
        <v>65</v>
      </c>
      <c r="D16" s="11">
        <v>17.3</v>
      </c>
      <c r="E16" s="11">
        <v>8.87</v>
      </c>
      <c r="F16" s="13"/>
      <c r="G16" t="s">
        <v>62</v>
      </c>
      <c r="H16" s="11">
        <v>18.6</v>
      </c>
      <c r="I16" s="11">
        <v>8.81</v>
      </c>
      <c r="J16" s="22"/>
      <c r="K16" t="s">
        <v>71</v>
      </c>
      <c r="L16" s="11">
        <v>13.65</v>
      </c>
      <c r="M16" s="11">
        <v>11.41</v>
      </c>
      <c r="N16" s="22"/>
      <c r="O16" t="s">
        <v>78</v>
      </c>
      <c r="P16" s="11">
        <v>0</v>
      </c>
      <c r="Q16" s="11">
        <v>0</v>
      </c>
      <c r="R16" s="17">
        <f t="shared" si="1"/>
      </c>
      <c r="S16" s="20"/>
      <c r="T16" s="20"/>
      <c r="U16" s="20"/>
      <c r="V16" s="20"/>
      <c r="W16" s="20"/>
      <c r="X16" s="20"/>
      <c r="Y16" s="20"/>
      <c r="Z16" s="20"/>
      <c r="AA16" s="20"/>
      <c r="AB16" s="20"/>
      <c r="AC16" s="20"/>
      <c r="AD16" s="20"/>
      <c r="AE16" s="20"/>
    </row>
    <row r="17" spans="1:31" ht="12.75">
      <c r="A17" s="3" t="str">
        <f t="shared" si="0"/>
        <v>OK</v>
      </c>
      <c r="B17" s="21">
        <v>11</v>
      </c>
      <c r="C17" t="s">
        <v>67</v>
      </c>
      <c r="D17" s="11">
        <v>16.7</v>
      </c>
      <c r="E17" s="11">
        <v>1.25</v>
      </c>
      <c r="F17" s="13"/>
      <c r="G17" t="s">
        <v>72</v>
      </c>
      <c r="H17" s="11">
        <v>12.4</v>
      </c>
      <c r="I17" s="11">
        <v>11.32</v>
      </c>
      <c r="J17" s="22"/>
      <c r="K17" t="s">
        <v>77</v>
      </c>
      <c r="L17" s="11">
        <v>15.85</v>
      </c>
      <c r="M17" s="11">
        <v>9.84</v>
      </c>
      <c r="N17" s="22"/>
      <c r="O17" t="s">
        <v>80</v>
      </c>
      <c r="P17" s="11">
        <v>15.9</v>
      </c>
      <c r="Q17" s="11">
        <v>10.42</v>
      </c>
      <c r="R17" s="17">
        <f t="shared" si="1"/>
      </c>
      <c r="S17" s="20"/>
      <c r="T17" s="20"/>
      <c r="U17" s="20"/>
      <c r="V17" s="20"/>
      <c r="W17" s="20"/>
      <c r="X17" s="20"/>
      <c r="Y17" s="20"/>
      <c r="Z17" s="20"/>
      <c r="AA17" s="20"/>
      <c r="AB17" s="20"/>
      <c r="AC17" s="20"/>
      <c r="AD17" s="20"/>
      <c r="AE17" s="20"/>
    </row>
    <row r="18" spans="1:31" ht="12.75">
      <c r="A18" s="3" t="str">
        <f t="shared" si="0"/>
        <v>OK</v>
      </c>
      <c r="B18" s="21">
        <v>12</v>
      </c>
      <c r="C18" t="s">
        <v>80</v>
      </c>
      <c r="D18" s="11">
        <v>17.5</v>
      </c>
      <c r="E18" s="11">
        <v>9.93</v>
      </c>
      <c r="F18" s="13"/>
      <c r="G18" t="s">
        <v>67</v>
      </c>
      <c r="H18" s="11">
        <v>15.75</v>
      </c>
      <c r="I18" s="11">
        <v>10.4</v>
      </c>
      <c r="J18" s="22"/>
      <c r="K18" t="s">
        <v>72</v>
      </c>
      <c r="L18" s="11">
        <v>13.4</v>
      </c>
      <c r="M18" s="11">
        <v>11.24</v>
      </c>
      <c r="N18" s="22"/>
      <c r="O18" t="s">
        <v>77</v>
      </c>
      <c r="P18" s="11">
        <v>15.6</v>
      </c>
      <c r="Q18" s="11">
        <v>10.1</v>
      </c>
      <c r="R18" s="17">
        <f t="shared" si="1"/>
      </c>
      <c r="S18" s="20"/>
      <c r="T18" s="20"/>
      <c r="U18" s="20"/>
      <c r="V18" s="20"/>
      <c r="W18" s="20"/>
      <c r="X18" s="20"/>
      <c r="Y18" s="20"/>
      <c r="Z18" s="20"/>
      <c r="AA18" s="20"/>
      <c r="AB18" s="20"/>
      <c r="AC18" s="20"/>
      <c r="AD18" s="20"/>
      <c r="AE18" s="20"/>
    </row>
    <row r="19" spans="1:31" ht="12.75">
      <c r="A19" s="3" t="str">
        <f>IF(MIN(D19,E19,H19,I19,L19:M19,P19,Q19)&gt;=0.01,"OK","")</f>
        <v>OK</v>
      </c>
      <c r="B19" s="21">
        <v>13</v>
      </c>
      <c r="C19" t="s">
        <v>59</v>
      </c>
      <c r="D19" s="11">
        <v>19.35</v>
      </c>
      <c r="E19" s="11">
        <v>8.25</v>
      </c>
      <c r="F19" s="13"/>
      <c r="G19" t="s">
        <v>69</v>
      </c>
      <c r="H19" s="11">
        <v>16.1</v>
      </c>
      <c r="I19" s="11">
        <v>9.06</v>
      </c>
      <c r="J19" s="22"/>
      <c r="K19" t="s">
        <v>73</v>
      </c>
      <c r="L19" s="11">
        <v>15.85</v>
      </c>
      <c r="M19" s="11">
        <v>9.66</v>
      </c>
      <c r="N19" s="22"/>
      <c r="O19" t="s">
        <v>68</v>
      </c>
      <c r="P19" s="11">
        <v>16.05</v>
      </c>
      <c r="Q19" s="11">
        <v>9.34</v>
      </c>
      <c r="R19" s="17">
        <f>IF(((SUM(D19:Q19))*100)&lt;&gt;INT((SUM(D19:Q19)*100)),"Too many dec places","")</f>
      </c>
      <c r="S19" s="20"/>
      <c r="T19" s="20"/>
      <c r="U19" s="20"/>
      <c r="V19" s="20"/>
      <c r="W19" s="20"/>
      <c r="X19" s="20"/>
      <c r="Y19" s="20"/>
      <c r="Z19" s="20"/>
      <c r="AA19" s="20"/>
      <c r="AB19" s="20"/>
      <c r="AC19" s="20"/>
      <c r="AD19" s="20"/>
      <c r="AE19" s="20"/>
    </row>
    <row r="20" spans="1:31" ht="12.75">
      <c r="A20" s="3" t="str">
        <f aca="true" t="shared" si="2" ref="A20:A28">IF(MIN(D20,E20,H20,I20,L20:M20,P20,Q20)&gt;=0.01,"OK","")</f>
        <v>OK</v>
      </c>
      <c r="B20" s="21">
        <v>14</v>
      </c>
      <c r="C20" t="s">
        <v>68</v>
      </c>
      <c r="D20" s="11">
        <v>14.7</v>
      </c>
      <c r="E20" s="11">
        <v>9.57</v>
      </c>
      <c r="F20" s="13"/>
      <c r="G20" t="s">
        <v>59</v>
      </c>
      <c r="H20" s="11">
        <v>17.4</v>
      </c>
      <c r="I20" s="11">
        <v>8.54</v>
      </c>
      <c r="J20" s="22"/>
      <c r="K20" t="s">
        <v>69</v>
      </c>
      <c r="L20" s="11">
        <v>17.6</v>
      </c>
      <c r="M20" s="11">
        <v>8.94</v>
      </c>
      <c r="N20" s="22"/>
      <c r="O20" t="s">
        <v>73</v>
      </c>
      <c r="P20" s="11">
        <v>15.05</v>
      </c>
      <c r="Q20" s="11">
        <v>9.97</v>
      </c>
      <c r="R20" s="17">
        <f aca="true" t="shared" si="3" ref="R20:R28">IF(((SUM(D20:Q20))*100)&lt;&gt;INT((SUM(D20:Q20)*100)),"Too many dec places","")</f>
      </c>
      <c r="S20" s="20"/>
      <c r="T20" s="20"/>
      <c r="U20" s="20"/>
      <c r="V20" s="20"/>
      <c r="W20" s="20"/>
      <c r="X20" s="20"/>
      <c r="Y20" s="20"/>
      <c r="Z20" s="20"/>
      <c r="AA20" s="20"/>
      <c r="AB20" s="20"/>
      <c r="AC20" s="20"/>
      <c r="AD20" s="20"/>
      <c r="AE20" s="20"/>
    </row>
    <row r="21" spans="1:31" ht="12.75">
      <c r="A21" s="3" t="str">
        <f t="shared" si="2"/>
        <v>OK</v>
      </c>
      <c r="B21" s="21">
        <v>15</v>
      </c>
      <c r="C21" t="s">
        <v>60</v>
      </c>
      <c r="D21" s="11">
        <v>16.15</v>
      </c>
      <c r="E21" s="11">
        <v>9.81</v>
      </c>
      <c r="F21" s="13"/>
      <c r="G21" t="s">
        <v>63</v>
      </c>
      <c r="H21" s="11">
        <v>17.1</v>
      </c>
      <c r="I21" s="11">
        <v>9.49</v>
      </c>
      <c r="J21" s="22"/>
      <c r="K21" t="s">
        <v>75</v>
      </c>
      <c r="L21" s="11">
        <v>13.05</v>
      </c>
      <c r="M21" s="11">
        <v>10.93</v>
      </c>
      <c r="N21" s="22"/>
      <c r="O21" t="s">
        <v>64</v>
      </c>
      <c r="P21" s="11">
        <v>16.8</v>
      </c>
      <c r="Q21" s="11">
        <v>9.47</v>
      </c>
      <c r="R21" s="17">
        <f t="shared" si="3"/>
      </c>
      <c r="S21" s="20"/>
      <c r="T21" s="20"/>
      <c r="U21" s="20"/>
      <c r="V21" s="20"/>
      <c r="W21" s="20"/>
      <c r="X21" s="20"/>
      <c r="Y21" s="20"/>
      <c r="Z21" s="20"/>
      <c r="AA21" s="20"/>
      <c r="AB21" s="20"/>
      <c r="AC21" s="20"/>
      <c r="AD21" s="20"/>
      <c r="AE21" s="20"/>
    </row>
    <row r="22" spans="1:31" ht="12.75">
      <c r="A22" s="3" t="str">
        <f t="shared" si="2"/>
        <v>OK</v>
      </c>
      <c r="B22" s="21">
        <v>16</v>
      </c>
      <c r="C22" t="s">
        <v>64</v>
      </c>
      <c r="D22" s="11">
        <v>14.1</v>
      </c>
      <c r="E22" s="11">
        <v>9.65</v>
      </c>
      <c r="F22" s="13"/>
      <c r="G22" t="s">
        <v>60</v>
      </c>
      <c r="H22" s="11">
        <v>16.65</v>
      </c>
      <c r="I22" s="11">
        <v>9.81</v>
      </c>
      <c r="J22" s="22"/>
      <c r="K22" t="s">
        <v>63</v>
      </c>
      <c r="L22" s="11">
        <v>19.35</v>
      </c>
      <c r="M22" s="11">
        <v>8.9</v>
      </c>
      <c r="N22" s="22"/>
      <c r="O22" t="s">
        <v>75</v>
      </c>
      <c r="P22" s="11">
        <v>14.05</v>
      </c>
      <c r="Q22" s="11">
        <v>10.1</v>
      </c>
      <c r="R22" s="17">
        <f t="shared" si="3"/>
      </c>
      <c r="S22" s="20"/>
      <c r="T22" s="20"/>
      <c r="U22" s="20"/>
      <c r="V22" s="20"/>
      <c r="W22" s="20"/>
      <c r="X22" s="20"/>
      <c r="Y22" s="20"/>
      <c r="Z22" s="20"/>
      <c r="AA22" s="20"/>
      <c r="AB22" s="20"/>
      <c r="AC22" s="20"/>
      <c r="AD22" s="20"/>
      <c r="AE22" s="20"/>
    </row>
    <row r="23" spans="1:31" ht="12.75">
      <c r="A23" s="3" t="str">
        <f t="shared" si="2"/>
        <v>OK</v>
      </c>
      <c r="B23" s="21">
        <v>17</v>
      </c>
      <c r="C23" t="s">
        <v>76</v>
      </c>
      <c r="D23" s="11">
        <v>11.9</v>
      </c>
      <c r="E23" s="11">
        <v>9.97</v>
      </c>
      <c r="F23" s="13"/>
      <c r="G23" t="s">
        <v>61</v>
      </c>
      <c r="H23" s="11">
        <v>14.85</v>
      </c>
      <c r="I23" s="11">
        <v>8.84</v>
      </c>
      <c r="J23" s="22"/>
      <c r="K23" t="s">
        <v>70</v>
      </c>
      <c r="L23" s="11">
        <v>18.15</v>
      </c>
      <c r="M23" s="11">
        <v>8.85</v>
      </c>
      <c r="N23" s="22"/>
      <c r="O23" t="s">
        <v>79</v>
      </c>
      <c r="P23" s="11">
        <v>10.6</v>
      </c>
      <c r="Q23" s="11">
        <v>10.65</v>
      </c>
      <c r="R23" s="17">
        <f t="shared" si="3"/>
      </c>
      <c r="S23" s="20"/>
      <c r="T23" s="20"/>
      <c r="U23" s="20"/>
      <c r="V23" s="20"/>
      <c r="W23" s="20"/>
      <c r="X23" s="20"/>
      <c r="Y23" s="20"/>
      <c r="Z23" s="20"/>
      <c r="AA23" s="20"/>
      <c r="AB23" s="20"/>
      <c r="AC23" s="20"/>
      <c r="AD23" s="20"/>
      <c r="AE23" s="20"/>
    </row>
    <row r="24" spans="1:31" ht="12.75">
      <c r="A24" s="3" t="str">
        <f t="shared" si="2"/>
        <v>OK</v>
      </c>
      <c r="B24" s="21">
        <v>18</v>
      </c>
      <c r="C24" t="s">
        <v>79</v>
      </c>
      <c r="D24" s="11">
        <v>11.55</v>
      </c>
      <c r="E24" s="11">
        <v>11.22</v>
      </c>
      <c r="F24" s="13"/>
      <c r="G24" t="s">
        <v>76</v>
      </c>
      <c r="H24" s="11">
        <v>13.4</v>
      </c>
      <c r="I24" s="11">
        <v>10.7</v>
      </c>
      <c r="J24" s="22"/>
      <c r="K24" t="s">
        <v>61</v>
      </c>
      <c r="L24" s="11">
        <v>13.2</v>
      </c>
      <c r="M24" s="11">
        <v>8.95</v>
      </c>
      <c r="N24" s="22"/>
      <c r="O24" t="s">
        <v>70</v>
      </c>
      <c r="P24" s="11">
        <v>15.95</v>
      </c>
      <c r="Q24" s="11">
        <v>10</v>
      </c>
      <c r="R24" s="17">
        <f t="shared" si="3"/>
      </c>
      <c r="S24" s="20"/>
      <c r="T24" s="20"/>
      <c r="U24" s="20"/>
      <c r="V24" s="20"/>
      <c r="W24" s="20"/>
      <c r="X24" s="20"/>
      <c r="Y24" s="20"/>
      <c r="Z24" s="20"/>
      <c r="AA24" s="20"/>
      <c r="AB24" s="20"/>
      <c r="AC24" s="20"/>
      <c r="AD24" s="20"/>
      <c r="AE24" s="20"/>
    </row>
    <row r="25" spans="1:31" ht="12.75">
      <c r="A25" s="3">
        <f t="shared" si="2"/>
      </c>
      <c r="B25" s="21">
        <v>19</v>
      </c>
      <c r="C25" t="s">
        <v>78</v>
      </c>
      <c r="D25" s="11">
        <v>0</v>
      </c>
      <c r="E25" s="11">
        <v>0</v>
      </c>
      <c r="F25" s="13"/>
      <c r="G25" t="s">
        <v>80</v>
      </c>
      <c r="H25" s="11">
        <v>16.2</v>
      </c>
      <c r="I25" s="11">
        <v>9.67</v>
      </c>
      <c r="J25" s="22"/>
      <c r="K25" t="s">
        <v>62</v>
      </c>
      <c r="L25" s="11">
        <v>17.75</v>
      </c>
      <c r="M25" s="11">
        <v>8.58</v>
      </c>
      <c r="N25" s="22"/>
      <c r="O25" t="s">
        <v>72</v>
      </c>
      <c r="P25" s="11">
        <v>0</v>
      </c>
      <c r="Q25" s="11">
        <v>0</v>
      </c>
      <c r="R25" s="17">
        <f t="shared" si="3"/>
      </c>
      <c r="S25" s="20"/>
      <c r="T25" s="20"/>
      <c r="U25" s="20"/>
      <c r="V25" s="20"/>
      <c r="W25" s="20"/>
      <c r="X25" s="20"/>
      <c r="Y25" s="20"/>
      <c r="Z25" s="20"/>
      <c r="AA25" s="20"/>
      <c r="AB25" s="20"/>
      <c r="AC25" s="20"/>
      <c r="AD25" s="20"/>
      <c r="AE25" s="20"/>
    </row>
    <row r="26" spans="1:31" ht="12.75">
      <c r="A26" s="3">
        <f t="shared" si="2"/>
      </c>
      <c r="B26" s="21">
        <v>20</v>
      </c>
      <c r="C26" t="s">
        <v>72</v>
      </c>
      <c r="D26" s="11">
        <v>0</v>
      </c>
      <c r="E26" s="11">
        <v>0</v>
      </c>
      <c r="F26" s="13"/>
      <c r="G26" t="s">
        <v>78</v>
      </c>
      <c r="H26" s="11">
        <v>0</v>
      </c>
      <c r="I26" s="11">
        <v>0</v>
      </c>
      <c r="J26" s="22"/>
      <c r="K26" t="s">
        <v>80</v>
      </c>
      <c r="L26" s="11">
        <v>16.4</v>
      </c>
      <c r="M26" s="11">
        <v>9.26</v>
      </c>
      <c r="N26" s="22"/>
      <c r="O26" t="s">
        <v>62</v>
      </c>
      <c r="P26" s="11">
        <v>18.6</v>
      </c>
      <c r="Q26" s="11">
        <v>8.94</v>
      </c>
      <c r="R26" s="17">
        <f t="shared" si="3"/>
      </c>
      <c r="S26" s="20"/>
      <c r="T26" s="20"/>
      <c r="U26" s="20"/>
      <c r="V26" s="20"/>
      <c r="W26" s="20"/>
      <c r="X26" s="20"/>
      <c r="Y26" s="20"/>
      <c r="Z26" s="20"/>
      <c r="AA26" s="20"/>
      <c r="AB26" s="20"/>
      <c r="AC26" s="20"/>
      <c r="AD26" s="20"/>
      <c r="AE26" s="20"/>
    </row>
    <row r="27" spans="1:31" ht="12.75">
      <c r="A27" s="3">
        <f t="shared" si="2"/>
      </c>
      <c r="B27" s="21">
        <v>21</v>
      </c>
      <c r="C27" t="s">
        <v>77</v>
      </c>
      <c r="D27" s="11">
        <v>13.55</v>
      </c>
      <c r="E27" s="11">
        <v>10.03</v>
      </c>
      <c r="F27" s="13"/>
      <c r="G27" t="s">
        <v>65</v>
      </c>
      <c r="H27" s="11">
        <v>17.4</v>
      </c>
      <c r="I27" s="11">
        <v>8.83</v>
      </c>
      <c r="J27" s="22"/>
      <c r="K27" t="s">
        <v>67</v>
      </c>
      <c r="L27" s="11">
        <v>17.7</v>
      </c>
      <c r="M27" s="11">
        <v>9.25</v>
      </c>
      <c r="N27" s="22"/>
      <c r="O27" t="s">
        <v>71</v>
      </c>
      <c r="P27" s="11">
        <v>0</v>
      </c>
      <c r="Q27" s="11">
        <v>0</v>
      </c>
      <c r="R27" s="17">
        <f t="shared" si="3"/>
      </c>
      <c r="S27" s="20"/>
      <c r="T27" s="20"/>
      <c r="U27" s="20"/>
      <c r="V27" s="20"/>
      <c r="W27" s="20"/>
      <c r="X27" s="20"/>
      <c r="Y27" s="20"/>
      <c r="Z27" s="20"/>
      <c r="AA27" s="20"/>
      <c r="AB27" s="20"/>
      <c r="AC27" s="20"/>
      <c r="AD27" s="20"/>
      <c r="AE27" s="20"/>
    </row>
    <row r="28" spans="1:31" ht="12.75">
      <c r="A28" s="3">
        <f t="shared" si="2"/>
      </c>
      <c r="B28" s="21">
        <v>22</v>
      </c>
      <c r="C28" t="s">
        <v>71</v>
      </c>
      <c r="D28" s="11">
        <v>0</v>
      </c>
      <c r="E28" s="11">
        <v>0</v>
      </c>
      <c r="F28" s="13"/>
      <c r="G28" t="s">
        <v>77</v>
      </c>
      <c r="H28" s="11">
        <v>14.25</v>
      </c>
      <c r="I28" s="11">
        <v>9.87</v>
      </c>
      <c r="J28" s="22"/>
      <c r="K28" t="s">
        <v>65</v>
      </c>
      <c r="L28" s="11">
        <v>18.55</v>
      </c>
      <c r="M28" s="11">
        <v>9.15</v>
      </c>
      <c r="N28" s="22"/>
      <c r="O28" t="s">
        <v>67</v>
      </c>
      <c r="P28" s="11">
        <v>15.85</v>
      </c>
      <c r="Q28" s="11">
        <v>9.78</v>
      </c>
      <c r="R28" s="17">
        <f t="shared" si="3"/>
      </c>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5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5 M7:M76 I7:I76 E7:E76 Q7:Q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2010-09-06T12:08:09Z</dcterms:modified>
  <cp:category/>
  <cp:version/>
  <cp:contentType/>
  <cp:contentStatus/>
</cp:coreProperties>
</file>