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<sst xmlns="http://schemas.openxmlformats.org/spreadsheetml/2006/main" count="760" uniqueCount="115">
  <si>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</si>
  <si>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</si>
  <si>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</si>
  <si>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</si>
  <si>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</si>
  <si>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</si>
  <si>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</si>
  <si>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</si>
  <si>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</si>
  <si>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</si>
  <si>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</si>
  <si>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</si>
  <si>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</si>
  <si>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</si>
  <si>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</si>
  <si>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</si>
  <si>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</si>
  <si>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</si>
  <si>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</si>
  <si>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</si>
  <si>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</si>
  <si>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</si>
  <si>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</si>
  <si>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</si>
  <si>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</si>
  <si>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</si>
  <si>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</si>
  <si>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</si>
  <si>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</si>
  <si>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</si>
  <si>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</si>
  <si>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</si>
  <si>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</si>
  <si>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</si>
  <si>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</si>
  <si>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</si>
  <si>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</si>
  <si>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</si>
  <si>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</si>
  <si>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</si>
  <si>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</si>
  <si>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</si>
  <si>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</si>
  <si>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</si>
  <si>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</si>
  <si>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</si>
  <si>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</si>
  <si>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</si>
  <si>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</si>
  <si>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</si>
  <si>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</si>
  <si>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</si>
  <si>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</si>
  <si>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</si>
  <si>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</si>
  <si>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</si>
  <si>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</si>
  <si>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</si>
  <si>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</si>
  <si>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</si>
  <si>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</si>
  <si>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</si>
  <si>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</si>
  <si>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</si>
  <si>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</si>
  <si>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DAVID</t>
  </si>
  <si>
    <t>JOHN C</t>
  </si>
  <si>
    <t>JOHN F</t>
  </si>
  <si>
    <t>ROBIN</t>
  </si>
  <si>
    <t>DAVE</t>
  </si>
  <si>
    <t>PAUL</t>
  </si>
  <si>
    <t>WILL</t>
  </si>
  <si>
    <t>TIM</t>
  </si>
  <si>
    <t>HANNAH</t>
  </si>
  <si>
    <t>ANDREW</t>
  </si>
  <si>
    <t>GEORGE</t>
  </si>
  <si>
    <t>ASHLEY</t>
  </si>
  <si>
    <t>RICK</t>
  </si>
  <si>
    <t>HARLEY</t>
  </si>
  <si>
    <t>DANIEL</t>
  </si>
  <si>
    <t>Spare</t>
  </si>
  <si>
    <t>Track = 123'</t>
  </si>
  <si>
    <t>white</t>
  </si>
  <si>
    <t>Chassis</t>
  </si>
  <si>
    <t>Roy Masters</t>
  </si>
  <si>
    <t>GRID</t>
  </si>
  <si>
    <t>Q</t>
  </si>
  <si>
    <t>na</t>
  </si>
  <si>
    <t>Martin Hill</t>
  </si>
  <si>
    <t>Andy Whorton</t>
  </si>
  <si>
    <t>David Hannington</t>
  </si>
  <si>
    <t>Craig Homewood</t>
  </si>
  <si>
    <t>Dave Rouse</t>
  </si>
  <si>
    <t>John Ferrigno</t>
  </si>
  <si>
    <t>Deane Walpole</t>
  </si>
  <si>
    <t>Andrew Rose</t>
  </si>
  <si>
    <t>Paul Homewood</t>
  </si>
  <si>
    <t>John Chell</t>
  </si>
  <si>
    <t>Clive Harland</t>
  </si>
  <si>
    <t>Andy Player</t>
  </si>
  <si>
    <t>Robin Cornwall</t>
  </si>
  <si>
    <t>Rick Seymour</t>
  </si>
  <si>
    <t>Hannah Rose</t>
  </si>
  <si>
    <t>Ashley Seymour</t>
  </si>
  <si>
    <t>Daniel Healey</t>
  </si>
  <si>
    <t>Will Baker</t>
  </si>
  <si>
    <t>Tim Baker</t>
  </si>
  <si>
    <t>George Barrow</t>
  </si>
  <si>
    <t>A</t>
  </si>
  <si>
    <t>B</t>
  </si>
  <si>
    <t>C</t>
  </si>
  <si>
    <t>D</t>
  </si>
  <si>
    <t>E</t>
  </si>
  <si>
    <t>F</t>
  </si>
  <si>
    <t>ROY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</si>
</sst>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0">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0"/>
      <color indexed="9"/>
      <name val="Arial"/>
      <family val="2"/>
    </font>
    <font>
      <b/>
      <sz val="7.5"/>
      <name val="Arial Unicode MS"/>
      <family val="2"/>
    </font>
    <font>
      <sz val="9"/>
      <name val="Arial Unicode MS"/>
      <family val="2"/>
    </font>
    <font>
      <b/>
      <sz val="10"/>
      <name val="Arial Unicode MS"/>
      <family val="2"/>
    </font>
    <font>
      <b/>
      <sz val="6"/>
      <color indexed="8"/>
      <name val="Arial Unicode MS"/>
      <family val="2"/>
    </font>
    <font>
      <sz val="7.5"/>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1"/>
      <color indexed="8"/>
      <name val="Arial Unicode MS"/>
      <family val="2"/>
    </font>
    <font>
      <b/>
      <sz val="11"/>
      <color indexed="10"/>
      <name val="Arial Unicode MS"/>
      <family val="2"/>
    </font>
    <font>
      <sz val="11"/>
      <name val="Arial Unicode MS"/>
      <family val="2"/>
    </font>
    <font>
      <b/>
      <sz val="11"/>
      <color indexed="61"/>
      <name val="Arial Unicode MS"/>
      <family val="2"/>
    </font>
    <font>
      <sz val="6"/>
      <name val="Arial Unicode MS"/>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s>
  <borders count="47">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top>
        <color indexed="63"/>
      </top>
      <bottom style="thin"/>
    </border>
    <border>
      <left style="thin"/>
      <right style="thin"/>
      <top>
        <color indexed="63"/>
      </top>
      <bottom style="thin"/>
    </border>
    <border>
      <left style="thin"/>
      <right style="double">
        <color indexed="10"/>
      </right>
      <top>
        <color indexed="63"/>
      </top>
      <bottom style="thin"/>
    </border>
    <border>
      <left style="double">
        <color indexed="54"/>
      </left>
      <right style="thin">
        <color indexed="57"/>
      </right>
      <top style="double">
        <color indexed="54"/>
      </top>
      <bottom style="thin">
        <color indexed="57"/>
      </bottom>
    </border>
    <border>
      <left style="thin">
        <color indexed="57"/>
      </left>
      <right style="thin">
        <color indexed="57"/>
      </right>
      <top style="double">
        <color indexed="54"/>
      </top>
      <bottom style="thin">
        <color indexed="57"/>
      </bottom>
    </border>
    <border>
      <left style="thin">
        <color indexed="57"/>
      </left>
      <right>
        <color indexed="63"/>
      </right>
      <top style="double">
        <color indexed="54"/>
      </top>
      <bottom style="thin">
        <color indexed="57"/>
      </bottom>
    </border>
    <border>
      <left style="medium">
        <color indexed="57"/>
      </left>
      <right style="thin">
        <color indexed="57"/>
      </right>
      <top style="double">
        <color indexed="54"/>
      </top>
      <bottom style="thin">
        <color indexed="57"/>
      </bottom>
    </border>
    <border>
      <left style="thin">
        <color indexed="57"/>
      </left>
      <right style="medium">
        <color indexed="57"/>
      </right>
      <top style="double">
        <color indexed="54"/>
      </top>
      <bottom style="thin">
        <color indexed="57"/>
      </bottom>
    </border>
    <border>
      <left>
        <color indexed="63"/>
      </left>
      <right style="thin">
        <color indexed="57"/>
      </right>
      <top style="double">
        <color indexed="54"/>
      </top>
      <bottom style="thin">
        <color indexed="57"/>
      </bottom>
    </border>
    <border>
      <left style="thin">
        <color indexed="57"/>
      </left>
      <right style="double">
        <color indexed="54"/>
      </right>
      <top style="double">
        <color indexed="54"/>
      </top>
      <bottom style="thin">
        <color indexed="57"/>
      </bottom>
    </border>
    <border>
      <left style="double">
        <color indexed="54"/>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style="medium">
        <color indexed="57"/>
      </left>
      <right style="thin">
        <color indexed="57"/>
      </right>
      <top style="thin">
        <color indexed="57"/>
      </top>
      <bottom style="thin">
        <color indexed="57"/>
      </bottom>
    </border>
    <border>
      <left style="thin">
        <color indexed="57"/>
      </left>
      <right style="medium">
        <color indexed="57"/>
      </right>
      <top style="thin">
        <color indexed="57"/>
      </top>
      <bottom style="thin">
        <color indexed="57"/>
      </bottom>
    </border>
    <border>
      <left>
        <color indexed="63"/>
      </left>
      <right style="thin">
        <color indexed="57"/>
      </right>
      <top style="thin">
        <color indexed="57"/>
      </top>
      <bottom style="thin">
        <color indexed="57"/>
      </bottom>
    </border>
    <border>
      <left style="thin">
        <color indexed="57"/>
      </left>
      <right style="double">
        <color indexed="54"/>
      </right>
      <top style="thin">
        <color indexed="57"/>
      </top>
      <bottom style="thin">
        <color indexed="57"/>
      </bottom>
    </border>
    <border>
      <left>
        <color indexed="63"/>
      </left>
      <right style="thin">
        <color indexed="57"/>
      </right>
      <top style="thin">
        <color indexed="57"/>
      </top>
      <bottom style="double">
        <color indexed="54"/>
      </bottom>
    </border>
    <border>
      <left style="thin">
        <color indexed="57"/>
      </left>
      <right style="thin">
        <color indexed="57"/>
      </right>
      <top style="thin">
        <color indexed="57"/>
      </top>
      <bottom style="double">
        <color indexed="54"/>
      </bottom>
    </border>
    <border>
      <left style="thin">
        <color indexed="57"/>
      </left>
      <right style="medium">
        <color indexed="57"/>
      </right>
      <top style="thin">
        <color indexed="57"/>
      </top>
      <bottom style="double">
        <color indexed="54"/>
      </bottom>
    </border>
    <border>
      <left style="thin">
        <color indexed="57"/>
      </left>
      <right style="double">
        <color indexed="54"/>
      </right>
      <top style="thin">
        <color indexed="57"/>
      </top>
      <bottom style="double">
        <color indexed="54"/>
      </bottom>
    </border>
    <border>
      <left style="double">
        <color indexed="54"/>
      </left>
      <right style="thin">
        <color indexed="57"/>
      </right>
      <top style="thin">
        <color indexed="57"/>
      </top>
      <bottom style="double">
        <color indexed="54"/>
      </bottom>
    </border>
    <border>
      <left style="thin">
        <color indexed="57"/>
      </left>
      <right>
        <color indexed="63"/>
      </right>
      <top style="thin">
        <color indexed="57"/>
      </top>
      <bottom style="double">
        <color indexed="54"/>
      </bottom>
    </border>
    <border>
      <left style="medium">
        <color indexed="57"/>
      </left>
      <right style="thin">
        <color indexed="57"/>
      </right>
      <top style="thin">
        <color indexed="57"/>
      </top>
      <bottom style="double">
        <color indexed="54"/>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2" fillId="0" borderId="0" xfId="0" applyFont="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0" fillId="5" borderId="22" xfId="0" applyFont="1" applyFill="1" applyBorder="1" applyAlignment="1" applyProtection="1">
      <alignment horizontal="center"/>
      <protection/>
    </xf>
    <xf numFmtId="0" fontId="18" fillId="5" borderId="23" xfId="0" applyFont="1" applyFill="1" applyBorder="1" applyAlignment="1" applyProtection="1">
      <alignment horizontal="center"/>
      <protection locked="0"/>
    </xf>
    <xf numFmtId="2" fontId="11" fillId="5" borderId="23" xfId="0" applyNumberFormat="1" applyFont="1" applyFill="1" applyBorder="1" applyAlignment="1" applyProtection="1">
      <alignment horizontal="center"/>
      <protection/>
    </xf>
    <xf numFmtId="2" fontId="12" fillId="6" borderId="24" xfId="0" applyNumberFormat="1" applyFont="1" applyFill="1" applyBorder="1" applyAlignment="1" applyProtection="1">
      <alignment horizontal="center"/>
      <protection/>
    </xf>
    <xf numFmtId="0" fontId="23" fillId="5" borderId="25" xfId="0" applyFont="1" applyFill="1" applyBorder="1" applyAlignment="1" applyProtection="1">
      <alignment/>
      <protection/>
    </xf>
    <xf numFmtId="17" fontId="24" fillId="5" borderId="26" xfId="0" applyNumberFormat="1" applyFont="1" applyFill="1" applyBorder="1" applyAlignment="1" applyProtection="1">
      <alignment horizontal="center"/>
      <protection/>
    </xf>
    <xf numFmtId="0" fontId="24" fillId="5" borderId="27" xfId="0" applyFont="1" applyFill="1" applyBorder="1" applyAlignment="1" applyProtection="1">
      <alignment horizontal="center"/>
      <protection/>
    </xf>
    <xf numFmtId="0" fontId="25" fillId="7" borderId="28" xfId="0" applyFont="1" applyFill="1" applyBorder="1" applyAlignment="1" applyProtection="1">
      <alignment horizontal="center"/>
      <protection/>
    </xf>
    <xf numFmtId="0" fontId="25" fillId="7" borderId="26" xfId="0" applyFont="1" applyFill="1" applyBorder="1" applyAlignment="1" applyProtection="1">
      <alignment horizontal="center"/>
      <protection/>
    </xf>
    <xf numFmtId="0" fontId="25" fillId="8" borderId="26" xfId="0" applyFont="1" applyFill="1" applyBorder="1" applyAlignment="1" applyProtection="1">
      <alignment horizontal="center"/>
      <protection/>
    </xf>
    <xf numFmtId="0" fontId="25" fillId="4" borderId="26" xfId="0" applyFont="1" applyFill="1" applyBorder="1" applyAlignment="1" applyProtection="1">
      <alignment horizontal="center"/>
      <protection/>
    </xf>
    <xf numFmtId="0" fontId="26" fillId="6" borderId="26" xfId="0" applyFont="1" applyFill="1" applyBorder="1" applyAlignment="1" applyProtection="1">
      <alignment horizontal="center"/>
      <protection/>
    </xf>
    <xf numFmtId="0" fontId="26" fillId="6" borderId="29" xfId="0" applyFont="1" applyFill="1" applyBorder="1" applyAlignment="1" applyProtection="1">
      <alignment horizontal="center"/>
      <protection/>
    </xf>
    <xf numFmtId="0" fontId="27" fillId="5" borderId="30" xfId="0" applyFont="1" applyFill="1" applyBorder="1" applyAlignment="1" applyProtection="1">
      <alignment horizontal="center"/>
      <protection/>
    </xf>
    <xf numFmtId="0" fontId="27" fillId="5" borderId="26" xfId="0" applyFont="1" applyFill="1" applyBorder="1" applyAlignment="1" applyProtection="1">
      <alignment horizontal="center"/>
      <protection/>
    </xf>
    <xf numFmtId="0" fontId="27" fillId="0" borderId="26" xfId="0" applyFont="1" applyFill="1" applyBorder="1" applyAlignment="1" applyProtection="1">
      <alignment horizontal="center"/>
      <protection/>
    </xf>
    <xf numFmtId="0" fontId="27" fillId="5" borderId="29" xfId="0" applyFont="1" applyFill="1" applyBorder="1" applyAlignment="1" applyProtection="1">
      <alignment horizontal="center"/>
      <protection/>
    </xf>
    <xf numFmtId="0" fontId="28" fillId="5" borderId="31" xfId="0" applyFont="1" applyFill="1" applyBorder="1" applyAlignment="1" applyProtection="1">
      <alignment horizontal="center"/>
      <protection/>
    </xf>
    <xf numFmtId="0" fontId="29" fillId="5" borderId="32" xfId="0" applyFont="1" applyFill="1" applyBorder="1" applyAlignment="1" applyProtection="1">
      <alignment horizontal="center"/>
      <protection/>
    </xf>
    <xf numFmtId="0" fontId="24" fillId="5" borderId="33" xfId="0" applyFont="1" applyFill="1" applyBorder="1" applyAlignment="1" applyProtection="1">
      <alignment horizontal="center"/>
      <protection/>
    </xf>
    <xf numFmtId="0" fontId="29" fillId="5" borderId="34" xfId="0" applyFont="1" applyFill="1" applyBorder="1" applyAlignment="1" applyProtection="1">
      <alignment horizontal="center"/>
      <protection/>
    </xf>
    <xf numFmtId="0" fontId="30" fillId="7" borderId="35" xfId="0" applyFont="1" applyFill="1" applyBorder="1" applyAlignment="1" applyProtection="1">
      <alignment horizontal="center"/>
      <protection/>
    </xf>
    <xf numFmtId="0" fontId="30" fillId="7" borderId="33" xfId="0" applyFont="1" applyFill="1" applyBorder="1" applyAlignment="1" applyProtection="1">
      <alignment horizontal="center"/>
      <protection/>
    </xf>
    <xf numFmtId="0" fontId="31" fillId="8" borderId="33" xfId="0" applyFont="1" applyFill="1" applyBorder="1" applyAlignment="1" applyProtection="1">
      <alignment horizontal="center"/>
      <protection/>
    </xf>
    <xf numFmtId="0" fontId="32" fillId="4" borderId="33" xfId="0" applyFont="1" applyFill="1" applyBorder="1" applyAlignment="1" applyProtection="1">
      <alignment horizontal="center"/>
      <protection/>
    </xf>
    <xf numFmtId="0" fontId="31" fillId="6" borderId="33" xfId="0" applyFont="1" applyFill="1" applyBorder="1" applyAlignment="1" applyProtection="1">
      <alignment horizontal="center"/>
      <protection/>
    </xf>
    <xf numFmtId="0" fontId="31" fillId="6" borderId="36" xfId="0" applyFont="1" applyFill="1" applyBorder="1" applyAlignment="1" applyProtection="1">
      <alignment horizontal="center"/>
      <protection/>
    </xf>
    <xf numFmtId="0" fontId="29" fillId="5" borderId="37" xfId="0" applyFont="1" applyFill="1" applyBorder="1" applyAlignment="1" applyProtection="1">
      <alignment horizontal="center" wrapText="1"/>
      <protection/>
    </xf>
    <xf numFmtId="0" fontId="29" fillId="5" borderId="33" xfId="0" applyFont="1" applyFill="1" applyBorder="1" applyAlignment="1" applyProtection="1">
      <alignment horizontal="center" wrapText="1"/>
      <protection/>
    </xf>
    <xf numFmtId="0" fontId="33" fillId="5" borderId="33" xfId="0" applyFont="1" applyFill="1" applyBorder="1" applyAlignment="1" applyProtection="1">
      <alignment horizontal="center" wrapText="1"/>
      <protection/>
    </xf>
    <xf numFmtId="0" fontId="33" fillId="5" borderId="36" xfId="0" applyFont="1" applyFill="1" applyBorder="1" applyAlignment="1" applyProtection="1">
      <alignment horizontal="center" wrapText="1"/>
      <protection/>
    </xf>
    <xf numFmtId="0" fontId="34" fillId="5" borderId="37" xfId="0" applyFont="1" applyFill="1" applyBorder="1" applyAlignment="1" applyProtection="1">
      <alignment horizontal="center" wrapText="1"/>
      <protection/>
    </xf>
    <xf numFmtId="0" fontId="34" fillId="5" borderId="33" xfId="0" applyFont="1" applyFill="1" applyBorder="1" applyAlignment="1" applyProtection="1">
      <alignment horizontal="center" wrapText="1"/>
      <protection/>
    </xf>
    <xf numFmtId="0" fontId="29" fillId="5" borderId="38" xfId="0" applyFont="1" applyFill="1" applyBorder="1" applyAlignment="1" applyProtection="1">
      <alignment horizontal="center" vertical="center" wrapText="1"/>
      <protection/>
    </xf>
    <xf numFmtId="2" fontId="35" fillId="5" borderId="37" xfId="0" applyNumberFormat="1" applyFont="1" applyFill="1" applyBorder="1" applyAlignment="1" applyProtection="1">
      <alignment horizontal="center"/>
      <protection/>
    </xf>
    <xf numFmtId="2" fontId="35" fillId="5" borderId="33" xfId="0" applyNumberFormat="1" applyFont="1" applyFill="1" applyBorder="1" applyAlignment="1" applyProtection="1">
      <alignment horizontal="center"/>
      <protection/>
    </xf>
    <xf numFmtId="0" fontId="36" fillId="5" borderId="33" xfId="0" applyNumberFormat="1" applyFont="1" applyFill="1" applyBorder="1" applyAlignment="1" applyProtection="1">
      <alignment horizontal="center"/>
      <protection/>
    </xf>
    <xf numFmtId="2" fontId="35" fillId="10" borderId="33" xfId="0" applyNumberFormat="1" applyFont="1" applyFill="1" applyBorder="1" applyAlignment="1" applyProtection="1">
      <alignment horizontal="center"/>
      <protection/>
    </xf>
    <xf numFmtId="2" fontId="35" fillId="5" borderId="36" xfId="0" applyNumberFormat="1" applyFont="1" applyFill="1" applyBorder="1" applyAlignment="1" applyProtection="1">
      <alignment horizontal="center"/>
      <protection/>
    </xf>
    <xf numFmtId="2" fontId="36" fillId="5" borderId="37" xfId="0" applyNumberFormat="1" applyFont="1" applyFill="1" applyBorder="1" applyAlignment="1" applyProtection="1">
      <alignment horizontal="center"/>
      <protection/>
    </xf>
    <xf numFmtId="2" fontId="36" fillId="5" borderId="33" xfId="0" applyNumberFormat="1" applyFont="1" applyFill="1" applyBorder="1" applyAlignment="1" applyProtection="1">
      <alignment horizontal="center"/>
      <protection/>
    </xf>
    <xf numFmtId="2" fontId="36" fillId="6" borderId="38" xfId="0" applyNumberFormat="1" applyFont="1" applyFill="1" applyBorder="1" applyAlignment="1" applyProtection="1">
      <alignment horizontal="center"/>
      <protection/>
    </xf>
    <xf numFmtId="0" fontId="35" fillId="5" borderId="33" xfId="0" applyNumberFormat="1" applyFont="1" applyFill="1" applyBorder="1" applyAlignment="1" applyProtection="1">
      <alignment horizontal="center"/>
      <protection/>
    </xf>
    <xf numFmtId="2" fontId="35" fillId="7" borderId="33" xfId="0" applyNumberFormat="1" applyFont="1" applyFill="1" applyBorder="1" applyAlignment="1" applyProtection="1">
      <alignment horizontal="center"/>
      <protection/>
    </xf>
    <xf numFmtId="2" fontId="37" fillId="6" borderId="38" xfId="0" applyNumberFormat="1" applyFont="1" applyFill="1" applyBorder="1" applyAlignment="1" applyProtection="1">
      <alignment horizontal="center"/>
      <protection/>
    </xf>
    <xf numFmtId="2" fontId="35" fillId="8" borderId="33" xfId="0" applyNumberFormat="1" applyFont="1" applyFill="1" applyBorder="1" applyAlignment="1" applyProtection="1">
      <alignment horizontal="center"/>
      <protection/>
    </xf>
    <xf numFmtId="2" fontId="35" fillId="5" borderId="39" xfId="0" applyNumberFormat="1" applyFont="1" applyFill="1" applyBorder="1" applyAlignment="1" applyProtection="1">
      <alignment horizontal="center"/>
      <protection/>
    </xf>
    <xf numFmtId="2" fontId="35" fillId="5" borderId="40" xfId="0" applyNumberFormat="1" applyFont="1" applyFill="1" applyBorder="1" applyAlignment="1" applyProtection="1">
      <alignment horizontal="center"/>
      <protection/>
    </xf>
    <xf numFmtId="0" fontId="35" fillId="5" borderId="40" xfId="0" applyNumberFormat="1" applyFont="1" applyFill="1" applyBorder="1" applyAlignment="1" applyProtection="1">
      <alignment horizontal="center"/>
      <protection/>
    </xf>
    <xf numFmtId="2" fontId="35" fillId="5" borderId="41" xfId="0" applyNumberFormat="1" applyFont="1" applyFill="1" applyBorder="1" applyAlignment="1" applyProtection="1">
      <alignment horizontal="center"/>
      <protection/>
    </xf>
    <xf numFmtId="2" fontId="37" fillId="6" borderId="42" xfId="0" applyNumberFormat="1" applyFont="1" applyFill="1" applyBorder="1" applyAlignment="1" applyProtection="1">
      <alignment horizontal="center"/>
      <protection/>
    </xf>
    <xf numFmtId="0" fontId="37" fillId="5" borderId="32" xfId="0" applyFont="1" applyFill="1" applyBorder="1" applyAlignment="1" applyProtection="1">
      <alignment horizontal="center"/>
      <protection/>
    </xf>
    <xf numFmtId="0" fontId="37" fillId="0" borderId="33" xfId="0" applyFont="1" applyBorder="1" applyAlignment="1">
      <alignment/>
    </xf>
    <xf numFmtId="0" fontId="37" fillId="5" borderId="34" xfId="0" applyFont="1" applyFill="1" applyBorder="1" applyAlignment="1" applyProtection="1">
      <alignment horizontal="center"/>
      <protection locked="0"/>
    </xf>
    <xf numFmtId="2" fontId="36" fillId="0" borderId="35" xfId="0" applyNumberFormat="1" applyFont="1" applyBorder="1" applyAlignment="1" applyProtection="1">
      <alignment horizontal="center"/>
      <protection locked="0"/>
    </xf>
    <xf numFmtId="2" fontId="38" fillId="0" borderId="33" xfId="0" applyNumberFormat="1" applyFont="1" applyBorder="1" applyAlignment="1" applyProtection="1">
      <alignment horizontal="center"/>
      <protection locked="0"/>
    </xf>
    <xf numFmtId="2" fontId="37" fillId="0" borderId="33" xfId="0" applyNumberFormat="1" applyFont="1" applyBorder="1" applyAlignment="1" applyProtection="1">
      <alignment horizontal="center"/>
      <protection locked="0"/>
    </xf>
    <xf numFmtId="2" fontId="36" fillId="0" borderId="33" xfId="0" applyNumberFormat="1" applyFont="1" applyBorder="1" applyAlignment="1" applyProtection="1">
      <alignment horizontal="center"/>
      <protection locked="0"/>
    </xf>
    <xf numFmtId="2" fontId="38" fillId="0" borderId="36" xfId="0" applyNumberFormat="1" applyFont="1" applyBorder="1" applyAlignment="1" applyProtection="1">
      <alignment horizontal="center"/>
      <protection locked="0"/>
    </xf>
    <xf numFmtId="2" fontId="37" fillId="0" borderId="35" xfId="0" applyNumberFormat="1" applyFont="1" applyBorder="1" applyAlignment="1" applyProtection="1">
      <alignment horizontal="center"/>
      <protection locked="0"/>
    </xf>
    <xf numFmtId="2" fontId="37" fillId="0" borderId="36" xfId="0" applyNumberFormat="1" applyFont="1" applyBorder="1" applyAlignment="1" applyProtection="1">
      <alignment horizontal="center"/>
      <protection locked="0"/>
    </xf>
    <xf numFmtId="0" fontId="37" fillId="5" borderId="43" xfId="0" applyFont="1" applyFill="1" applyBorder="1" applyAlignment="1" applyProtection="1">
      <alignment horizontal="center"/>
      <protection/>
    </xf>
    <xf numFmtId="0" fontId="37" fillId="0" borderId="40" xfId="0" applyFont="1" applyBorder="1" applyAlignment="1">
      <alignment/>
    </xf>
    <xf numFmtId="0" fontId="37" fillId="5" borderId="44" xfId="0" applyFont="1" applyFill="1" applyBorder="1" applyAlignment="1" applyProtection="1">
      <alignment horizontal="center"/>
      <protection locked="0"/>
    </xf>
    <xf numFmtId="2" fontId="37" fillId="0" borderId="45" xfId="0" applyNumberFormat="1" applyFont="1" applyBorder="1" applyAlignment="1" applyProtection="1">
      <alignment horizontal="center"/>
      <protection locked="0"/>
    </xf>
    <xf numFmtId="2" fontId="37" fillId="0" borderId="40" xfId="0" applyNumberFormat="1" applyFont="1" applyBorder="1" applyAlignment="1" applyProtection="1">
      <alignment horizontal="center"/>
      <protection locked="0"/>
    </xf>
    <xf numFmtId="2" fontId="37" fillId="0" borderId="41" xfId="0" applyNumberFormat="1" applyFont="1" applyBorder="1" applyAlignment="1" applyProtection="1">
      <alignment horizontal="center"/>
      <protection locked="0"/>
    </xf>
    <xf numFmtId="0" fontId="39" fillId="5" borderId="26" xfId="0" applyFont="1" applyFill="1" applyBorder="1" applyAlignment="1" applyProtection="1">
      <alignment horizontal="center"/>
      <protection/>
    </xf>
    <xf numFmtId="0" fontId="14" fillId="0" borderId="5" xfId="0" applyFont="1" applyFill="1" applyBorder="1" applyAlignment="1" applyProtection="1">
      <alignment horizontal="center"/>
      <protection/>
    </xf>
    <xf numFmtId="0" fontId="14" fillId="0" borderId="46"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6"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46"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46"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46" xfId="0" applyFont="1" applyFill="1" applyBorder="1" applyAlignment="1" applyProtection="1">
      <alignment horizontal="center"/>
      <protection/>
    </xf>
    <xf numFmtId="0" fontId="14" fillId="4" borderId="4"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4</xdr:row>
      <xdr:rowOff>19050</xdr:rowOff>
    </xdr:from>
    <xdr:to>
      <xdr:col>3</xdr:col>
      <xdr:colOff>628650</xdr:colOff>
      <xdr:row>4</xdr:row>
      <xdr:rowOff>209550</xdr:rowOff>
    </xdr:to>
    <xdr:pic>
      <xdr:nvPicPr>
        <xdr:cNvPr id="1" name="Picture 1"/>
        <xdr:cNvPicPr preferRelativeResize="1">
          <a:picLocks noChangeAspect="1"/>
        </xdr:cNvPicPr>
      </xdr:nvPicPr>
      <xdr:blipFill>
        <a:blip r:embed="rId1"/>
        <a:stretch>
          <a:fillRect/>
        </a:stretch>
      </xdr:blipFill>
      <xdr:spPr>
        <a:xfrm>
          <a:off x="1609725" y="638175"/>
          <a:ext cx="476250" cy="190500"/>
        </a:xfrm>
        <a:prstGeom prst="rect">
          <a:avLst/>
        </a:prstGeom>
        <a:noFill/>
        <a:ln w="9525" cmpd="sng">
          <a:noFill/>
        </a:ln>
      </xdr:spPr>
    </xdr:pic>
    <xdr:clientData/>
  </xdr:twoCellAnchor>
  <xdr:twoCellAnchor editAs="oneCell">
    <xdr:from>
      <xdr:col>3</xdr:col>
      <xdr:colOff>152400</xdr:colOff>
      <xdr:row>7</xdr:row>
      <xdr:rowOff>19050</xdr:rowOff>
    </xdr:from>
    <xdr:to>
      <xdr:col>3</xdr:col>
      <xdr:colOff>628650</xdr:colOff>
      <xdr:row>7</xdr:row>
      <xdr:rowOff>209550</xdr:rowOff>
    </xdr:to>
    <xdr:pic>
      <xdr:nvPicPr>
        <xdr:cNvPr id="2" name="Picture 2"/>
        <xdr:cNvPicPr preferRelativeResize="1">
          <a:picLocks noChangeAspect="1"/>
        </xdr:cNvPicPr>
      </xdr:nvPicPr>
      <xdr:blipFill>
        <a:blip r:embed="rId1"/>
        <a:stretch>
          <a:fillRect/>
        </a:stretch>
      </xdr:blipFill>
      <xdr:spPr>
        <a:xfrm>
          <a:off x="1609725" y="1295400"/>
          <a:ext cx="476250" cy="190500"/>
        </a:xfrm>
        <a:prstGeom prst="rect">
          <a:avLst/>
        </a:prstGeom>
        <a:noFill/>
        <a:ln w="9525" cmpd="sng">
          <a:noFill/>
        </a:ln>
      </xdr:spPr>
    </xdr:pic>
    <xdr:clientData/>
  </xdr:twoCellAnchor>
  <xdr:twoCellAnchor editAs="oneCell">
    <xdr:from>
      <xdr:col>3</xdr:col>
      <xdr:colOff>142875</xdr:colOff>
      <xdr:row>5</xdr:row>
      <xdr:rowOff>28575</xdr:rowOff>
    </xdr:from>
    <xdr:to>
      <xdr:col>3</xdr:col>
      <xdr:colOff>619125</xdr:colOff>
      <xdr:row>5</xdr:row>
      <xdr:rowOff>180975</xdr:rowOff>
    </xdr:to>
    <xdr:pic>
      <xdr:nvPicPr>
        <xdr:cNvPr id="3" name="Picture 3"/>
        <xdr:cNvPicPr preferRelativeResize="1">
          <a:picLocks noChangeAspect="1"/>
        </xdr:cNvPicPr>
      </xdr:nvPicPr>
      <xdr:blipFill>
        <a:blip r:embed="rId2"/>
        <a:stretch>
          <a:fillRect/>
        </a:stretch>
      </xdr:blipFill>
      <xdr:spPr>
        <a:xfrm>
          <a:off x="1600200" y="866775"/>
          <a:ext cx="476250" cy="161925"/>
        </a:xfrm>
        <a:prstGeom prst="rect">
          <a:avLst/>
        </a:prstGeom>
        <a:noFill/>
        <a:ln w="9525" cmpd="sng">
          <a:noFill/>
        </a:ln>
      </xdr:spPr>
    </xdr:pic>
    <xdr:clientData/>
  </xdr:twoCellAnchor>
  <xdr:twoCellAnchor editAs="oneCell">
    <xdr:from>
      <xdr:col>3</xdr:col>
      <xdr:colOff>142875</xdr:colOff>
      <xdr:row>6</xdr:row>
      <xdr:rowOff>28575</xdr:rowOff>
    </xdr:from>
    <xdr:to>
      <xdr:col>3</xdr:col>
      <xdr:colOff>619125</xdr:colOff>
      <xdr:row>6</xdr:row>
      <xdr:rowOff>190500</xdr:rowOff>
    </xdr:to>
    <xdr:pic>
      <xdr:nvPicPr>
        <xdr:cNvPr id="4" name="Picture 4"/>
        <xdr:cNvPicPr preferRelativeResize="1">
          <a:picLocks noChangeAspect="1"/>
        </xdr:cNvPicPr>
      </xdr:nvPicPr>
      <xdr:blipFill>
        <a:blip r:embed="rId2"/>
        <a:stretch>
          <a:fillRect/>
        </a:stretch>
      </xdr:blipFill>
      <xdr:spPr>
        <a:xfrm>
          <a:off x="1600200" y="1085850"/>
          <a:ext cx="476250" cy="171450"/>
        </a:xfrm>
        <a:prstGeom prst="rect">
          <a:avLst/>
        </a:prstGeom>
        <a:noFill/>
        <a:ln w="9525" cmpd="sng">
          <a:noFill/>
        </a:ln>
      </xdr:spPr>
    </xdr:pic>
    <xdr:clientData/>
  </xdr:twoCellAnchor>
  <xdr:twoCellAnchor editAs="oneCell">
    <xdr:from>
      <xdr:col>3</xdr:col>
      <xdr:colOff>152400</xdr:colOff>
      <xdr:row>9</xdr:row>
      <xdr:rowOff>19050</xdr:rowOff>
    </xdr:from>
    <xdr:to>
      <xdr:col>3</xdr:col>
      <xdr:colOff>628650</xdr:colOff>
      <xdr:row>9</xdr:row>
      <xdr:rowOff>209550</xdr:rowOff>
    </xdr:to>
    <xdr:pic>
      <xdr:nvPicPr>
        <xdr:cNvPr id="5" name="Picture 5"/>
        <xdr:cNvPicPr preferRelativeResize="1">
          <a:picLocks noChangeAspect="1"/>
        </xdr:cNvPicPr>
      </xdr:nvPicPr>
      <xdr:blipFill>
        <a:blip r:embed="rId1"/>
        <a:stretch>
          <a:fillRect/>
        </a:stretch>
      </xdr:blipFill>
      <xdr:spPr>
        <a:xfrm>
          <a:off x="1609725" y="1733550"/>
          <a:ext cx="476250" cy="190500"/>
        </a:xfrm>
        <a:prstGeom prst="rect">
          <a:avLst/>
        </a:prstGeom>
        <a:noFill/>
        <a:ln w="9525" cmpd="sng">
          <a:noFill/>
        </a:ln>
      </xdr:spPr>
    </xdr:pic>
    <xdr:clientData/>
  </xdr:twoCellAnchor>
  <xdr:twoCellAnchor editAs="oneCell">
    <xdr:from>
      <xdr:col>3</xdr:col>
      <xdr:colOff>323850</xdr:colOff>
      <xdr:row>15</xdr:row>
      <xdr:rowOff>85725</xdr:rowOff>
    </xdr:from>
    <xdr:to>
      <xdr:col>3</xdr:col>
      <xdr:colOff>638175</xdr:colOff>
      <xdr:row>15</xdr:row>
      <xdr:rowOff>219075</xdr:rowOff>
    </xdr:to>
    <xdr:pic>
      <xdr:nvPicPr>
        <xdr:cNvPr id="6" name="Picture 6"/>
        <xdr:cNvPicPr preferRelativeResize="1">
          <a:picLocks noChangeAspect="1"/>
        </xdr:cNvPicPr>
      </xdr:nvPicPr>
      <xdr:blipFill>
        <a:blip r:embed="rId1"/>
        <a:stretch>
          <a:fillRect/>
        </a:stretch>
      </xdr:blipFill>
      <xdr:spPr>
        <a:xfrm>
          <a:off x="1781175" y="3114675"/>
          <a:ext cx="314325" cy="133350"/>
        </a:xfrm>
        <a:prstGeom prst="rect">
          <a:avLst/>
        </a:prstGeom>
        <a:noFill/>
        <a:ln w="9525" cmpd="sng">
          <a:noFill/>
        </a:ln>
      </xdr:spPr>
    </xdr:pic>
    <xdr:clientData/>
  </xdr:twoCellAnchor>
  <xdr:twoCellAnchor editAs="oneCell">
    <xdr:from>
      <xdr:col>3</xdr:col>
      <xdr:colOff>152400</xdr:colOff>
      <xdr:row>14</xdr:row>
      <xdr:rowOff>19050</xdr:rowOff>
    </xdr:from>
    <xdr:to>
      <xdr:col>3</xdr:col>
      <xdr:colOff>628650</xdr:colOff>
      <xdr:row>14</xdr:row>
      <xdr:rowOff>209550</xdr:rowOff>
    </xdr:to>
    <xdr:pic>
      <xdr:nvPicPr>
        <xdr:cNvPr id="7" name="Picture 7"/>
        <xdr:cNvPicPr preferRelativeResize="1">
          <a:picLocks noChangeAspect="1"/>
        </xdr:cNvPicPr>
      </xdr:nvPicPr>
      <xdr:blipFill>
        <a:blip r:embed="rId1"/>
        <a:stretch>
          <a:fillRect/>
        </a:stretch>
      </xdr:blipFill>
      <xdr:spPr>
        <a:xfrm>
          <a:off x="1609725" y="2828925"/>
          <a:ext cx="476250" cy="190500"/>
        </a:xfrm>
        <a:prstGeom prst="rect">
          <a:avLst/>
        </a:prstGeom>
        <a:noFill/>
        <a:ln w="9525" cmpd="sng">
          <a:noFill/>
        </a:ln>
      </xdr:spPr>
    </xdr:pic>
    <xdr:clientData/>
  </xdr:twoCellAnchor>
  <xdr:twoCellAnchor editAs="oneCell">
    <xdr:from>
      <xdr:col>3</xdr:col>
      <xdr:colOff>142875</xdr:colOff>
      <xdr:row>8</xdr:row>
      <xdr:rowOff>28575</xdr:rowOff>
    </xdr:from>
    <xdr:to>
      <xdr:col>3</xdr:col>
      <xdr:colOff>619125</xdr:colOff>
      <xdr:row>8</xdr:row>
      <xdr:rowOff>180975</xdr:rowOff>
    </xdr:to>
    <xdr:pic>
      <xdr:nvPicPr>
        <xdr:cNvPr id="8" name="Picture 8"/>
        <xdr:cNvPicPr preferRelativeResize="1">
          <a:picLocks noChangeAspect="1"/>
        </xdr:cNvPicPr>
      </xdr:nvPicPr>
      <xdr:blipFill>
        <a:blip r:embed="rId2"/>
        <a:stretch>
          <a:fillRect/>
        </a:stretch>
      </xdr:blipFill>
      <xdr:spPr>
        <a:xfrm>
          <a:off x="1600200" y="1524000"/>
          <a:ext cx="476250" cy="161925"/>
        </a:xfrm>
        <a:prstGeom prst="rect">
          <a:avLst/>
        </a:prstGeom>
        <a:noFill/>
        <a:ln w="9525" cmpd="sng">
          <a:noFill/>
        </a:ln>
      </xdr:spPr>
    </xdr:pic>
    <xdr:clientData/>
  </xdr:twoCellAnchor>
  <xdr:twoCellAnchor editAs="oneCell">
    <xdr:from>
      <xdr:col>3</xdr:col>
      <xdr:colOff>142875</xdr:colOff>
      <xdr:row>10</xdr:row>
      <xdr:rowOff>28575</xdr:rowOff>
    </xdr:from>
    <xdr:to>
      <xdr:col>3</xdr:col>
      <xdr:colOff>619125</xdr:colOff>
      <xdr:row>10</xdr:row>
      <xdr:rowOff>190500</xdr:rowOff>
    </xdr:to>
    <xdr:pic>
      <xdr:nvPicPr>
        <xdr:cNvPr id="9" name="Picture 9"/>
        <xdr:cNvPicPr preferRelativeResize="1">
          <a:picLocks noChangeAspect="1"/>
        </xdr:cNvPicPr>
      </xdr:nvPicPr>
      <xdr:blipFill>
        <a:blip r:embed="rId2"/>
        <a:stretch>
          <a:fillRect/>
        </a:stretch>
      </xdr:blipFill>
      <xdr:spPr>
        <a:xfrm>
          <a:off x="1600200" y="1962150"/>
          <a:ext cx="476250" cy="171450"/>
        </a:xfrm>
        <a:prstGeom prst="rect">
          <a:avLst/>
        </a:prstGeom>
        <a:noFill/>
        <a:ln w="9525" cmpd="sng">
          <a:noFill/>
        </a:ln>
      </xdr:spPr>
    </xdr:pic>
    <xdr:clientData/>
  </xdr:twoCellAnchor>
  <xdr:twoCellAnchor editAs="oneCell">
    <xdr:from>
      <xdr:col>3</xdr:col>
      <xdr:colOff>142875</xdr:colOff>
      <xdr:row>11</xdr:row>
      <xdr:rowOff>28575</xdr:rowOff>
    </xdr:from>
    <xdr:to>
      <xdr:col>3</xdr:col>
      <xdr:colOff>619125</xdr:colOff>
      <xdr:row>11</xdr:row>
      <xdr:rowOff>180975</xdr:rowOff>
    </xdr:to>
    <xdr:pic>
      <xdr:nvPicPr>
        <xdr:cNvPr id="10" name="Picture 10"/>
        <xdr:cNvPicPr preferRelativeResize="1">
          <a:picLocks noChangeAspect="1"/>
        </xdr:cNvPicPr>
      </xdr:nvPicPr>
      <xdr:blipFill>
        <a:blip r:embed="rId2"/>
        <a:stretch>
          <a:fillRect/>
        </a:stretch>
      </xdr:blipFill>
      <xdr:spPr>
        <a:xfrm>
          <a:off x="1600200" y="2181225"/>
          <a:ext cx="476250" cy="161925"/>
        </a:xfrm>
        <a:prstGeom prst="rect">
          <a:avLst/>
        </a:prstGeom>
        <a:noFill/>
        <a:ln w="9525" cmpd="sng">
          <a:noFill/>
        </a:ln>
      </xdr:spPr>
    </xdr:pic>
    <xdr:clientData/>
  </xdr:twoCellAnchor>
  <xdr:twoCellAnchor editAs="oneCell">
    <xdr:from>
      <xdr:col>3</xdr:col>
      <xdr:colOff>142875</xdr:colOff>
      <xdr:row>12</xdr:row>
      <xdr:rowOff>28575</xdr:rowOff>
    </xdr:from>
    <xdr:to>
      <xdr:col>3</xdr:col>
      <xdr:colOff>619125</xdr:colOff>
      <xdr:row>12</xdr:row>
      <xdr:rowOff>180975</xdr:rowOff>
    </xdr:to>
    <xdr:pic>
      <xdr:nvPicPr>
        <xdr:cNvPr id="11" name="Picture 11"/>
        <xdr:cNvPicPr preferRelativeResize="1">
          <a:picLocks noChangeAspect="1"/>
        </xdr:cNvPicPr>
      </xdr:nvPicPr>
      <xdr:blipFill>
        <a:blip r:embed="rId2"/>
        <a:stretch>
          <a:fillRect/>
        </a:stretch>
      </xdr:blipFill>
      <xdr:spPr>
        <a:xfrm>
          <a:off x="1600200" y="2400300"/>
          <a:ext cx="476250" cy="161925"/>
        </a:xfrm>
        <a:prstGeom prst="rect">
          <a:avLst/>
        </a:prstGeom>
        <a:noFill/>
        <a:ln w="9525" cmpd="sng">
          <a:noFill/>
        </a:ln>
      </xdr:spPr>
    </xdr:pic>
    <xdr:clientData/>
  </xdr:twoCellAnchor>
  <xdr:twoCellAnchor editAs="oneCell">
    <xdr:from>
      <xdr:col>3</xdr:col>
      <xdr:colOff>142875</xdr:colOff>
      <xdr:row>13</xdr:row>
      <xdr:rowOff>28575</xdr:rowOff>
    </xdr:from>
    <xdr:to>
      <xdr:col>3</xdr:col>
      <xdr:colOff>619125</xdr:colOff>
      <xdr:row>13</xdr:row>
      <xdr:rowOff>180975</xdr:rowOff>
    </xdr:to>
    <xdr:pic>
      <xdr:nvPicPr>
        <xdr:cNvPr id="12" name="Picture 12"/>
        <xdr:cNvPicPr preferRelativeResize="1">
          <a:picLocks noChangeAspect="1"/>
        </xdr:cNvPicPr>
      </xdr:nvPicPr>
      <xdr:blipFill>
        <a:blip r:embed="rId2"/>
        <a:stretch>
          <a:fillRect/>
        </a:stretch>
      </xdr:blipFill>
      <xdr:spPr>
        <a:xfrm>
          <a:off x="1600200" y="2619375"/>
          <a:ext cx="476250" cy="161925"/>
        </a:xfrm>
        <a:prstGeom prst="rect">
          <a:avLst/>
        </a:prstGeom>
        <a:noFill/>
        <a:ln w="9525" cmpd="sng">
          <a:noFill/>
        </a:ln>
      </xdr:spPr>
    </xdr:pic>
    <xdr:clientData/>
  </xdr:twoCellAnchor>
  <xdr:twoCellAnchor editAs="oneCell">
    <xdr:from>
      <xdr:col>3</xdr:col>
      <xdr:colOff>142875</xdr:colOff>
      <xdr:row>16</xdr:row>
      <xdr:rowOff>28575</xdr:rowOff>
    </xdr:from>
    <xdr:to>
      <xdr:col>3</xdr:col>
      <xdr:colOff>619125</xdr:colOff>
      <xdr:row>16</xdr:row>
      <xdr:rowOff>190500</xdr:rowOff>
    </xdr:to>
    <xdr:pic>
      <xdr:nvPicPr>
        <xdr:cNvPr id="13" name="Picture 13"/>
        <xdr:cNvPicPr preferRelativeResize="1">
          <a:picLocks noChangeAspect="1"/>
        </xdr:cNvPicPr>
      </xdr:nvPicPr>
      <xdr:blipFill>
        <a:blip r:embed="rId2"/>
        <a:stretch>
          <a:fillRect/>
        </a:stretch>
      </xdr:blipFill>
      <xdr:spPr>
        <a:xfrm>
          <a:off x="1600200" y="3276600"/>
          <a:ext cx="476250" cy="171450"/>
        </a:xfrm>
        <a:prstGeom prst="rect">
          <a:avLst/>
        </a:prstGeom>
        <a:noFill/>
        <a:ln w="9525" cmpd="sng">
          <a:noFill/>
        </a:ln>
      </xdr:spPr>
    </xdr:pic>
    <xdr:clientData/>
  </xdr:twoCellAnchor>
  <xdr:twoCellAnchor editAs="oneCell">
    <xdr:from>
      <xdr:col>3</xdr:col>
      <xdr:colOff>142875</xdr:colOff>
      <xdr:row>17</xdr:row>
      <xdr:rowOff>28575</xdr:rowOff>
    </xdr:from>
    <xdr:to>
      <xdr:col>3</xdr:col>
      <xdr:colOff>619125</xdr:colOff>
      <xdr:row>17</xdr:row>
      <xdr:rowOff>180975</xdr:rowOff>
    </xdr:to>
    <xdr:pic>
      <xdr:nvPicPr>
        <xdr:cNvPr id="14" name="Picture 14"/>
        <xdr:cNvPicPr preferRelativeResize="1">
          <a:picLocks noChangeAspect="1"/>
        </xdr:cNvPicPr>
      </xdr:nvPicPr>
      <xdr:blipFill>
        <a:blip r:embed="rId2"/>
        <a:stretch>
          <a:fillRect/>
        </a:stretch>
      </xdr:blipFill>
      <xdr:spPr>
        <a:xfrm>
          <a:off x="1600200" y="3495675"/>
          <a:ext cx="476250" cy="161925"/>
        </a:xfrm>
        <a:prstGeom prst="rect">
          <a:avLst/>
        </a:prstGeom>
        <a:noFill/>
        <a:ln w="9525" cmpd="sng">
          <a:noFill/>
        </a:ln>
      </xdr:spPr>
    </xdr:pic>
    <xdr:clientData/>
  </xdr:twoCellAnchor>
  <xdr:twoCellAnchor editAs="oneCell">
    <xdr:from>
      <xdr:col>3</xdr:col>
      <xdr:colOff>142875</xdr:colOff>
      <xdr:row>18</xdr:row>
      <xdr:rowOff>28575</xdr:rowOff>
    </xdr:from>
    <xdr:to>
      <xdr:col>3</xdr:col>
      <xdr:colOff>619125</xdr:colOff>
      <xdr:row>18</xdr:row>
      <xdr:rowOff>180975</xdr:rowOff>
    </xdr:to>
    <xdr:pic>
      <xdr:nvPicPr>
        <xdr:cNvPr id="15" name="Picture 15"/>
        <xdr:cNvPicPr preferRelativeResize="1">
          <a:picLocks noChangeAspect="1"/>
        </xdr:cNvPicPr>
      </xdr:nvPicPr>
      <xdr:blipFill>
        <a:blip r:embed="rId2"/>
        <a:stretch>
          <a:fillRect/>
        </a:stretch>
      </xdr:blipFill>
      <xdr:spPr>
        <a:xfrm>
          <a:off x="1600200" y="3714750"/>
          <a:ext cx="476250" cy="161925"/>
        </a:xfrm>
        <a:prstGeom prst="rect">
          <a:avLst/>
        </a:prstGeom>
        <a:noFill/>
        <a:ln w="9525" cmpd="sng">
          <a:noFill/>
        </a:ln>
      </xdr:spPr>
    </xdr:pic>
    <xdr:clientData/>
  </xdr:twoCellAnchor>
  <xdr:twoCellAnchor editAs="oneCell">
    <xdr:from>
      <xdr:col>3</xdr:col>
      <xdr:colOff>142875</xdr:colOff>
      <xdr:row>19</xdr:row>
      <xdr:rowOff>28575</xdr:rowOff>
    </xdr:from>
    <xdr:to>
      <xdr:col>3</xdr:col>
      <xdr:colOff>619125</xdr:colOff>
      <xdr:row>19</xdr:row>
      <xdr:rowOff>180975</xdr:rowOff>
    </xdr:to>
    <xdr:pic>
      <xdr:nvPicPr>
        <xdr:cNvPr id="16" name="Picture 16"/>
        <xdr:cNvPicPr preferRelativeResize="1">
          <a:picLocks noChangeAspect="1"/>
        </xdr:cNvPicPr>
      </xdr:nvPicPr>
      <xdr:blipFill>
        <a:blip r:embed="rId2"/>
        <a:stretch>
          <a:fillRect/>
        </a:stretch>
      </xdr:blipFill>
      <xdr:spPr>
        <a:xfrm>
          <a:off x="1600200" y="3933825"/>
          <a:ext cx="476250" cy="161925"/>
        </a:xfrm>
        <a:prstGeom prst="rect">
          <a:avLst/>
        </a:prstGeom>
        <a:noFill/>
        <a:ln w="9525" cmpd="sng">
          <a:noFill/>
        </a:ln>
      </xdr:spPr>
    </xdr:pic>
    <xdr:clientData/>
  </xdr:twoCellAnchor>
  <xdr:twoCellAnchor editAs="oneCell">
    <xdr:from>
      <xdr:col>3</xdr:col>
      <xdr:colOff>142875</xdr:colOff>
      <xdr:row>20</xdr:row>
      <xdr:rowOff>28575</xdr:rowOff>
    </xdr:from>
    <xdr:to>
      <xdr:col>3</xdr:col>
      <xdr:colOff>619125</xdr:colOff>
      <xdr:row>20</xdr:row>
      <xdr:rowOff>180975</xdr:rowOff>
    </xdr:to>
    <xdr:pic>
      <xdr:nvPicPr>
        <xdr:cNvPr id="17" name="Picture 17"/>
        <xdr:cNvPicPr preferRelativeResize="1">
          <a:picLocks noChangeAspect="1"/>
        </xdr:cNvPicPr>
      </xdr:nvPicPr>
      <xdr:blipFill>
        <a:blip r:embed="rId2"/>
        <a:stretch>
          <a:fillRect/>
        </a:stretch>
      </xdr:blipFill>
      <xdr:spPr>
        <a:xfrm>
          <a:off x="1600200" y="4152900"/>
          <a:ext cx="476250" cy="161925"/>
        </a:xfrm>
        <a:prstGeom prst="rect">
          <a:avLst/>
        </a:prstGeom>
        <a:noFill/>
        <a:ln w="9525" cmpd="sng">
          <a:noFill/>
        </a:ln>
      </xdr:spPr>
    </xdr:pic>
    <xdr:clientData/>
  </xdr:twoCellAnchor>
  <xdr:twoCellAnchor editAs="oneCell">
    <xdr:from>
      <xdr:col>3</xdr:col>
      <xdr:colOff>142875</xdr:colOff>
      <xdr:row>22</xdr:row>
      <xdr:rowOff>28575</xdr:rowOff>
    </xdr:from>
    <xdr:to>
      <xdr:col>3</xdr:col>
      <xdr:colOff>619125</xdr:colOff>
      <xdr:row>22</xdr:row>
      <xdr:rowOff>190500</xdr:rowOff>
    </xdr:to>
    <xdr:pic>
      <xdr:nvPicPr>
        <xdr:cNvPr id="18" name="Picture 18"/>
        <xdr:cNvPicPr preferRelativeResize="1">
          <a:picLocks noChangeAspect="1"/>
        </xdr:cNvPicPr>
      </xdr:nvPicPr>
      <xdr:blipFill>
        <a:blip r:embed="rId2"/>
        <a:stretch>
          <a:fillRect/>
        </a:stretch>
      </xdr:blipFill>
      <xdr:spPr>
        <a:xfrm>
          <a:off x="1600200" y="4591050"/>
          <a:ext cx="476250" cy="171450"/>
        </a:xfrm>
        <a:prstGeom prst="rect">
          <a:avLst/>
        </a:prstGeom>
        <a:noFill/>
        <a:ln w="9525" cmpd="sng">
          <a:noFill/>
        </a:ln>
      </xdr:spPr>
    </xdr:pic>
    <xdr:clientData/>
  </xdr:twoCellAnchor>
  <xdr:twoCellAnchor editAs="oneCell">
    <xdr:from>
      <xdr:col>3</xdr:col>
      <xdr:colOff>142875</xdr:colOff>
      <xdr:row>21</xdr:row>
      <xdr:rowOff>28575</xdr:rowOff>
    </xdr:from>
    <xdr:to>
      <xdr:col>3</xdr:col>
      <xdr:colOff>619125</xdr:colOff>
      <xdr:row>21</xdr:row>
      <xdr:rowOff>190500</xdr:rowOff>
    </xdr:to>
    <xdr:pic>
      <xdr:nvPicPr>
        <xdr:cNvPr id="19" name="Picture 19"/>
        <xdr:cNvPicPr preferRelativeResize="1">
          <a:picLocks noChangeAspect="1"/>
        </xdr:cNvPicPr>
      </xdr:nvPicPr>
      <xdr:blipFill>
        <a:blip r:embed="rId2"/>
        <a:stretch>
          <a:fillRect/>
        </a:stretch>
      </xdr:blipFill>
      <xdr:spPr>
        <a:xfrm>
          <a:off x="1600200" y="4371975"/>
          <a:ext cx="476250" cy="171450"/>
        </a:xfrm>
        <a:prstGeom prst="rect">
          <a:avLst/>
        </a:prstGeom>
        <a:noFill/>
        <a:ln w="9525" cmpd="sng">
          <a:noFill/>
        </a:ln>
      </xdr:spPr>
    </xdr:pic>
    <xdr:clientData/>
  </xdr:twoCellAnchor>
  <xdr:twoCellAnchor editAs="oneCell">
    <xdr:from>
      <xdr:col>3</xdr:col>
      <xdr:colOff>142875</xdr:colOff>
      <xdr:row>23</xdr:row>
      <xdr:rowOff>28575</xdr:rowOff>
    </xdr:from>
    <xdr:to>
      <xdr:col>3</xdr:col>
      <xdr:colOff>619125</xdr:colOff>
      <xdr:row>23</xdr:row>
      <xdr:rowOff>180975</xdr:rowOff>
    </xdr:to>
    <xdr:pic>
      <xdr:nvPicPr>
        <xdr:cNvPr id="20" name="Picture 20"/>
        <xdr:cNvPicPr preferRelativeResize="1">
          <a:picLocks noChangeAspect="1"/>
        </xdr:cNvPicPr>
      </xdr:nvPicPr>
      <xdr:blipFill>
        <a:blip r:embed="rId2"/>
        <a:stretch>
          <a:fillRect/>
        </a:stretch>
      </xdr:blipFill>
      <xdr:spPr>
        <a:xfrm>
          <a:off x="1600200" y="4810125"/>
          <a:ext cx="476250" cy="161925"/>
        </a:xfrm>
        <a:prstGeom prst="rect">
          <a:avLst/>
        </a:prstGeom>
        <a:noFill/>
        <a:ln w="9525" cmpd="sng">
          <a:noFill/>
        </a:ln>
      </xdr:spPr>
    </xdr:pic>
    <xdr:clientData/>
  </xdr:twoCellAnchor>
  <xdr:twoCellAnchor editAs="oneCell">
    <xdr:from>
      <xdr:col>3</xdr:col>
      <xdr:colOff>142875</xdr:colOff>
      <xdr:row>24</xdr:row>
      <xdr:rowOff>28575</xdr:rowOff>
    </xdr:from>
    <xdr:to>
      <xdr:col>3</xdr:col>
      <xdr:colOff>619125</xdr:colOff>
      <xdr:row>24</xdr:row>
      <xdr:rowOff>180975</xdr:rowOff>
    </xdr:to>
    <xdr:pic>
      <xdr:nvPicPr>
        <xdr:cNvPr id="21" name="Picture 21"/>
        <xdr:cNvPicPr preferRelativeResize="1">
          <a:picLocks noChangeAspect="1"/>
        </xdr:cNvPicPr>
      </xdr:nvPicPr>
      <xdr:blipFill>
        <a:blip r:embed="rId2"/>
        <a:stretch>
          <a:fillRect/>
        </a:stretch>
      </xdr:blipFill>
      <xdr:spPr>
        <a:xfrm>
          <a:off x="1600200" y="5029200"/>
          <a:ext cx="476250" cy="161925"/>
        </a:xfrm>
        <a:prstGeom prst="rect">
          <a:avLst/>
        </a:prstGeom>
        <a:noFill/>
        <a:ln w="9525" cmpd="sng">
          <a:noFill/>
        </a:ln>
      </xdr:spPr>
    </xdr:pic>
    <xdr:clientData/>
  </xdr:twoCellAnchor>
  <xdr:twoCellAnchor editAs="oneCell">
    <xdr:from>
      <xdr:col>3</xdr:col>
      <xdr:colOff>19050</xdr:colOff>
      <xdr:row>15</xdr:row>
      <xdr:rowOff>19050</xdr:rowOff>
    </xdr:from>
    <xdr:to>
      <xdr:col>3</xdr:col>
      <xdr:colOff>295275</xdr:colOff>
      <xdr:row>15</xdr:row>
      <xdr:rowOff>123825</xdr:rowOff>
    </xdr:to>
    <xdr:pic>
      <xdr:nvPicPr>
        <xdr:cNvPr id="22" name="Picture 22"/>
        <xdr:cNvPicPr preferRelativeResize="1">
          <a:picLocks noChangeAspect="1"/>
        </xdr:cNvPicPr>
      </xdr:nvPicPr>
      <xdr:blipFill>
        <a:blip r:embed="rId2"/>
        <a:stretch>
          <a:fillRect/>
        </a:stretch>
      </xdr:blipFill>
      <xdr:spPr>
        <a:xfrm>
          <a:off x="1476375" y="3048000"/>
          <a:ext cx="2762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10"/>
  </sheetPr>
  <dimension ref="A1:AK150"/>
  <sheetViews>
    <sheetView workbookViewId="0" topLeftCell="A1">
      <pane ySplit="6" topLeftCell="BM7" activePane="bottomLeft" state="frozen"/>
      <selection pane="topLeft" activeCell="A1" sqref="A1"/>
      <selection pane="bottomLeft" activeCell="S17" sqref="S17"/>
    </sheetView>
  </sheetViews>
  <sheetFormatPr defaultColWidth="9.140625" defaultRowHeight="12.75"/>
  <cols>
    <col min="1" max="1" width="8.421875" style="29" hidden="1"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hidden="1">
      <c r="A1" s="29" t="s">
        <v>24</v>
      </c>
      <c r="D1" s="158" t="s">
        <v>28</v>
      </c>
      <c r="E1" s="158"/>
      <c r="F1" s="31"/>
      <c r="G1" s="158" t="s">
        <v>29</v>
      </c>
      <c r="H1" s="158"/>
    </row>
    <row r="2" spans="4:18" ht="12.75" hidden="1">
      <c r="D2" s="31" t="s">
        <v>30</v>
      </c>
      <c r="E2" s="31" t="s">
        <v>31</v>
      </c>
      <c r="F2" s="31"/>
      <c r="G2" s="31" t="s">
        <v>30</v>
      </c>
      <c r="H2" s="31" t="s">
        <v>31</v>
      </c>
      <c r="R2"/>
    </row>
    <row r="3" spans="4:8" ht="12.75" hidden="1">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59"/>
      <c r="D5" s="160"/>
      <c r="E5" s="161"/>
      <c r="G5" s="162"/>
      <c r="H5" s="160"/>
      <c r="I5" s="161"/>
      <c r="K5" s="155"/>
      <c r="L5" s="156"/>
      <c r="M5" s="157"/>
      <c r="O5" s="152"/>
      <c r="P5" s="153"/>
      <c r="Q5" s="154"/>
      <c r="R5" s="80"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66</v>
      </c>
      <c r="D7" s="11">
        <v>15.6</v>
      </c>
      <c r="E7" s="11">
        <v>10.54</v>
      </c>
      <c r="F7" s="13"/>
      <c r="G7" t="s">
        <v>74</v>
      </c>
      <c r="H7" s="11">
        <v>14.25</v>
      </c>
      <c r="I7" s="11">
        <v>10.16</v>
      </c>
      <c r="J7" s="22"/>
      <c r="K7" t="s">
        <v>59</v>
      </c>
      <c r="L7" s="11">
        <v>19.35</v>
      </c>
      <c r="M7" s="11">
        <v>8.3</v>
      </c>
      <c r="N7" s="22"/>
      <c r="O7" t="s">
        <v>69</v>
      </c>
      <c r="P7" s="11">
        <v>13.9</v>
      </c>
      <c r="Q7" s="11">
        <v>10.03</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69</v>
      </c>
      <c r="D8" s="11">
        <v>17.15</v>
      </c>
      <c r="E8" s="11">
        <v>9.42</v>
      </c>
      <c r="F8" s="13"/>
      <c r="G8" t="s">
        <v>66</v>
      </c>
      <c r="H8" s="11">
        <v>15.35</v>
      </c>
      <c r="I8" s="11">
        <v>9.99</v>
      </c>
      <c r="J8" s="22"/>
      <c r="K8" t="s">
        <v>74</v>
      </c>
      <c r="L8" s="11">
        <v>16.55</v>
      </c>
      <c r="M8" s="11">
        <v>9.71</v>
      </c>
      <c r="N8" s="22"/>
      <c r="O8" t="s">
        <v>59</v>
      </c>
      <c r="P8" s="11">
        <v>19</v>
      </c>
      <c r="Q8" s="11">
        <v>7.95</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75</v>
      </c>
      <c r="D9" s="11">
        <v>13.9</v>
      </c>
      <c r="E9" s="11">
        <v>10.86</v>
      </c>
      <c r="F9" s="13"/>
      <c r="G9" t="s">
        <v>79</v>
      </c>
      <c r="H9" s="11">
        <v>12.05</v>
      </c>
      <c r="I9" s="11">
        <v>12.18</v>
      </c>
      <c r="J9" s="22"/>
      <c r="K9" t="s">
        <v>60</v>
      </c>
      <c r="L9" s="11">
        <v>17.4</v>
      </c>
      <c r="M9" s="11">
        <v>9.75</v>
      </c>
      <c r="N9" s="22"/>
      <c r="O9" t="s">
        <v>61</v>
      </c>
      <c r="P9" s="11">
        <v>17.65</v>
      </c>
      <c r="Q9" s="11">
        <v>8.59</v>
      </c>
      <c r="R9" s="17">
        <f t="shared" si="1"/>
      </c>
      <c r="S9" s="20"/>
      <c r="T9" s="20"/>
      <c r="U9" s="20"/>
      <c r="V9" s="20"/>
      <c r="W9" s="20"/>
      <c r="X9" s="20"/>
      <c r="Y9" s="20"/>
      <c r="Z9" s="20"/>
      <c r="AA9" s="20"/>
      <c r="AB9" s="20"/>
      <c r="AC9" s="20"/>
      <c r="AD9" s="20"/>
      <c r="AE9" s="20"/>
    </row>
    <row r="10" spans="1:31" ht="12.75">
      <c r="A10" s="3" t="str">
        <f t="shared" si="0"/>
        <v>OK</v>
      </c>
      <c r="B10" s="21">
        <v>4</v>
      </c>
      <c r="C10" t="s">
        <v>61</v>
      </c>
      <c r="D10" s="11">
        <v>15.2</v>
      </c>
      <c r="E10" s="11">
        <v>9.04</v>
      </c>
      <c r="F10" s="13"/>
      <c r="G10" t="s">
        <v>75</v>
      </c>
      <c r="H10" s="11">
        <v>12.95</v>
      </c>
      <c r="I10" s="11">
        <v>11.26</v>
      </c>
      <c r="J10" s="22"/>
      <c r="K10" t="s">
        <v>79</v>
      </c>
      <c r="L10" s="11">
        <v>12.2</v>
      </c>
      <c r="M10" s="11">
        <v>11.48</v>
      </c>
      <c r="N10" s="22"/>
      <c r="O10" t="s">
        <v>60</v>
      </c>
      <c r="P10" s="11">
        <v>15.05</v>
      </c>
      <c r="Q10" s="11">
        <v>10.31</v>
      </c>
      <c r="R10" s="17">
        <f t="shared" si="1"/>
      </c>
      <c r="S10" s="20"/>
      <c r="T10" s="20"/>
      <c r="U10" s="20"/>
      <c r="V10" s="20"/>
      <c r="W10" s="20"/>
      <c r="X10" s="20"/>
      <c r="Y10" s="20"/>
      <c r="Z10" s="20"/>
      <c r="AA10" s="20"/>
      <c r="AB10" s="20"/>
      <c r="AC10" s="20"/>
      <c r="AD10" s="20"/>
      <c r="AE10" s="20"/>
    </row>
    <row r="11" spans="1:37" ht="12.75">
      <c r="A11" s="3" t="str">
        <f t="shared" si="0"/>
        <v>OK</v>
      </c>
      <c r="B11" s="21">
        <v>5</v>
      </c>
      <c r="C11" t="s">
        <v>70</v>
      </c>
      <c r="D11" s="11">
        <v>14.75</v>
      </c>
      <c r="E11" s="11">
        <v>10.61</v>
      </c>
      <c r="F11" s="13"/>
      <c r="G11" t="s">
        <v>64</v>
      </c>
      <c r="H11" s="11">
        <v>13.8</v>
      </c>
      <c r="I11" s="11">
        <v>9.52</v>
      </c>
      <c r="J11" s="22"/>
      <c r="K11" t="s">
        <v>76</v>
      </c>
      <c r="L11" s="11">
        <v>14.8</v>
      </c>
      <c r="M11" s="11">
        <v>9.89</v>
      </c>
      <c r="N11" s="22"/>
      <c r="O11" t="s">
        <v>63</v>
      </c>
      <c r="P11" s="11">
        <v>13.45</v>
      </c>
      <c r="Q11" s="11">
        <v>10.5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63</v>
      </c>
      <c r="D12" s="11">
        <v>16.2</v>
      </c>
      <c r="E12" s="11">
        <v>10.21</v>
      </c>
      <c r="F12" s="13"/>
      <c r="G12" t="s">
        <v>70</v>
      </c>
      <c r="H12" s="11">
        <v>14.05</v>
      </c>
      <c r="I12" s="11">
        <v>10.32</v>
      </c>
      <c r="J12" s="22"/>
      <c r="K12" t="s">
        <v>64</v>
      </c>
      <c r="L12" s="11">
        <v>16.8</v>
      </c>
      <c r="M12" s="11">
        <v>9.05</v>
      </c>
      <c r="N12" s="22"/>
      <c r="O12" t="s">
        <v>76</v>
      </c>
      <c r="P12" s="11">
        <v>13.05</v>
      </c>
      <c r="Q12" s="11">
        <v>10.02</v>
      </c>
      <c r="R12" s="17">
        <f t="shared" si="1"/>
      </c>
      <c r="S12" s="20"/>
      <c r="T12" s="20"/>
      <c r="U12" s="20"/>
      <c r="V12" s="20"/>
      <c r="W12" s="20"/>
      <c r="X12" s="20"/>
      <c r="Y12" s="20"/>
      <c r="Z12" s="20"/>
      <c r="AA12" s="20"/>
      <c r="AB12" s="20"/>
      <c r="AC12" s="20"/>
      <c r="AD12" s="20"/>
      <c r="AE12" s="20"/>
    </row>
    <row r="13" spans="1:31" ht="12.75">
      <c r="A13" s="3" t="str">
        <f t="shared" si="0"/>
        <v>OK</v>
      </c>
      <c r="B13" s="21">
        <v>7</v>
      </c>
      <c r="C13" t="s">
        <v>73</v>
      </c>
      <c r="D13" s="11">
        <v>11.9</v>
      </c>
      <c r="E13" s="11">
        <v>12.41</v>
      </c>
      <c r="F13" s="13"/>
      <c r="G13" t="s">
        <v>68</v>
      </c>
      <c r="H13" s="11">
        <v>14.7</v>
      </c>
      <c r="I13" s="11">
        <v>9.64</v>
      </c>
      <c r="J13" s="22"/>
      <c r="K13" t="s">
        <v>66</v>
      </c>
      <c r="L13" s="11">
        <v>16.45</v>
      </c>
      <c r="M13" s="11">
        <v>9.73</v>
      </c>
      <c r="N13" s="22"/>
      <c r="O13" t="s">
        <v>74</v>
      </c>
      <c r="P13" s="11">
        <v>15.9</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74</v>
      </c>
      <c r="D14" s="11">
        <v>16.6</v>
      </c>
      <c r="E14" s="11">
        <v>9.31</v>
      </c>
      <c r="F14" s="13"/>
      <c r="G14" t="s">
        <v>73</v>
      </c>
      <c r="H14" s="11">
        <v>12.25</v>
      </c>
      <c r="I14" s="11">
        <v>11.9</v>
      </c>
      <c r="J14" s="22"/>
      <c r="K14" t="s">
        <v>68</v>
      </c>
      <c r="L14" s="11">
        <v>16.8</v>
      </c>
      <c r="M14" s="11">
        <v>9.47</v>
      </c>
      <c r="N14" s="22"/>
      <c r="O14" t="s">
        <v>66</v>
      </c>
      <c r="P14" s="11">
        <v>16.35</v>
      </c>
      <c r="Q14" s="11">
        <v>9.45</v>
      </c>
      <c r="R14" s="17">
        <f t="shared" si="1"/>
      </c>
      <c r="S14" s="20"/>
      <c r="T14" s="20"/>
      <c r="U14" s="20"/>
      <c r="V14" s="20"/>
      <c r="W14" s="20"/>
      <c r="X14" s="20"/>
      <c r="Y14" s="20"/>
      <c r="Z14" s="20"/>
      <c r="AA14" s="20"/>
      <c r="AB14" s="20"/>
      <c r="AC14" s="20"/>
      <c r="AD14" s="20"/>
      <c r="AE14" s="20"/>
    </row>
    <row r="15" spans="1:31" ht="12.75">
      <c r="A15" s="3">
        <f t="shared" si="0"/>
      </c>
      <c r="B15" s="21">
        <v>9</v>
      </c>
      <c r="C15" t="s">
        <v>62</v>
      </c>
      <c r="D15" s="11">
        <v>14.9</v>
      </c>
      <c r="E15" s="11">
        <v>9.22</v>
      </c>
      <c r="F15" s="13"/>
      <c r="G15" t="s">
        <v>71</v>
      </c>
      <c r="H15" s="11">
        <v>12.75</v>
      </c>
      <c r="I15" s="11">
        <v>11.7</v>
      </c>
      <c r="J15" s="22"/>
      <c r="K15" t="s">
        <v>78</v>
      </c>
      <c r="L15" s="11">
        <v>0</v>
      </c>
      <c r="M15" s="11">
        <v>0</v>
      </c>
      <c r="N15" s="22"/>
      <c r="O15" t="s">
        <v>65</v>
      </c>
      <c r="P15" s="11">
        <v>18.05</v>
      </c>
      <c r="Q15" s="11">
        <v>9.22</v>
      </c>
      <c r="R15" s="17">
        <f t="shared" si="1"/>
      </c>
      <c r="S15" s="20"/>
      <c r="T15" s="20"/>
      <c r="U15" s="20"/>
      <c r="V15" s="20"/>
      <c r="W15" s="20"/>
      <c r="X15" s="20"/>
      <c r="Y15" s="20"/>
      <c r="Z15" s="20"/>
      <c r="AA15" s="20"/>
      <c r="AB15" s="20"/>
      <c r="AC15" s="20"/>
      <c r="AD15" s="20"/>
      <c r="AE15" s="20"/>
    </row>
    <row r="16" spans="1:31" ht="12.75">
      <c r="A16" s="3">
        <f t="shared" si="0"/>
      </c>
      <c r="B16" s="21">
        <v>10</v>
      </c>
      <c r="C16" t="s">
        <v>65</v>
      </c>
      <c r="D16" s="11">
        <v>17.3</v>
      </c>
      <c r="E16" s="11">
        <v>8.87</v>
      </c>
      <c r="F16" s="13"/>
      <c r="G16" t="s">
        <v>62</v>
      </c>
      <c r="H16" s="11">
        <v>18.6</v>
      </c>
      <c r="I16" s="11">
        <v>8.81</v>
      </c>
      <c r="J16" s="22"/>
      <c r="K16" t="s">
        <v>71</v>
      </c>
      <c r="L16" s="11">
        <v>13.65</v>
      </c>
      <c r="M16" s="11">
        <v>11.41</v>
      </c>
      <c r="N16" s="22"/>
      <c r="O16" t="s">
        <v>78</v>
      </c>
      <c r="P16" s="11">
        <v>0</v>
      </c>
      <c r="Q16" s="11">
        <v>0</v>
      </c>
      <c r="R16" s="17">
        <f t="shared" si="1"/>
      </c>
      <c r="S16" s="20"/>
      <c r="T16" s="20"/>
      <c r="U16" s="20"/>
      <c r="V16" s="20"/>
      <c r="W16" s="20"/>
      <c r="X16" s="20"/>
      <c r="Y16" s="20"/>
      <c r="Z16" s="20"/>
      <c r="AA16" s="20"/>
      <c r="AB16" s="20"/>
      <c r="AC16" s="20"/>
      <c r="AD16" s="20"/>
      <c r="AE16" s="20"/>
    </row>
    <row r="17" spans="1:31" ht="12.75">
      <c r="A17" s="3" t="str">
        <f t="shared" si="0"/>
        <v>OK</v>
      </c>
      <c r="B17" s="21">
        <v>11</v>
      </c>
      <c r="C17" t="s">
        <v>67</v>
      </c>
      <c r="D17" s="11">
        <v>16.7</v>
      </c>
      <c r="E17" s="11">
        <v>1.25</v>
      </c>
      <c r="F17" s="13"/>
      <c r="G17" t="s">
        <v>72</v>
      </c>
      <c r="H17" s="11">
        <v>12.4</v>
      </c>
      <c r="I17" s="11">
        <v>11.32</v>
      </c>
      <c r="J17" s="22"/>
      <c r="K17" t="s">
        <v>77</v>
      </c>
      <c r="L17" s="11">
        <v>15.85</v>
      </c>
      <c r="M17" s="11">
        <v>9.84</v>
      </c>
      <c r="N17" s="22"/>
      <c r="O17" t="s">
        <v>80</v>
      </c>
      <c r="P17" s="11">
        <v>15.9</v>
      </c>
      <c r="Q17" s="11">
        <v>10.42</v>
      </c>
      <c r="R17" s="17">
        <f t="shared" si="1"/>
      </c>
      <c r="S17" s="20"/>
      <c r="T17" s="20"/>
      <c r="U17" s="20"/>
      <c r="V17" s="20"/>
      <c r="W17" s="20"/>
      <c r="X17" s="20"/>
      <c r="Y17" s="20"/>
      <c r="Z17" s="20"/>
      <c r="AA17" s="20"/>
      <c r="AB17" s="20"/>
      <c r="AC17" s="20"/>
      <c r="AD17" s="20"/>
      <c r="AE17" s="20"/>
    </row>
    <row r="18" spans="1:31" ht="12.75">
      <c r="A18" s="3" t="str">
        <f t="shared" si="0"/>
        <v>OK</v>
      </c>
      <c r="B18" s="21">
        <v>12</v>
      </c>
      <c r="C18" t="s">
        <v>114</v>
      </c>
      <c r="D18" s="11">
        <v>17.5</v>
      </c>
      <c r="E18" s="11">
        <v>9.93</v>
      </c>
      <c r="F18" s="13"/>
      <c r="G18" t="s">
        <v>67</v>
      </c>
      <c r="H18" s="11">
        <v>15.75</v>
      </c>
      <c r="I18" s="11">
        <v>10.4</v>
      </c>
      <c r="J18" s="22"/>
      <c r="K18" t="s">
        <v>72</v>
      </c>
      <c r="L18" s="11">
        <v>13.4</v>
      </c>
      <c r="M18" s="11">
        <v>11.24</v>
      </c>
      <c r="N18" s="22"/>
      <c r="O18" t="s">
        <v>77</v>
      </c>
      <c r="P18" s="11">
        <v>15.6</v>
      </c>
      <c r="Q18" s="11">
        <v>10.1</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59</v>
      </c>
      <c r="D19" s="11">
        <v>19.35</v>
      </c>
      <c r="E19" s="11">
        <v>8.25</v>
      </c>
      <c r="F19" s="13"/>
      <c r="G19" t="s">
        <v>69</v>
      </c>
      <c r="H19" s="11">
        <v>16.1</v>
      </c>
      <c r="I19" s="11">
        <v>9.06</v>
      </c>
      <c r="J19" s="22"/>
      <c r="K19" t="s">
        <v>73</v>
      </c>
      <c r="L19" s="11">
        <v>15.85</v>
      </c>
      <c r="M19" s="11">
        <v>9.66</v>
      </c>
      <c r="N19" s="22"/>
      <c r="O19" t="s">
        <v>68</v>
      </c>
      <c r="P19" s="11">
        <v>16.05</v>
      </c>
      <c r="Q19" s="11">
        <v>9.34</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68</v>
      </c>
      <c r="D20" s="11">
        <v>14.7</v>
      </c>
      <c r="E20" s="11">
        <v>9.57</v>
      </c>
      <c r="F20" s="13"/>
      <c r="G20" t="s">
        <v>59</v>
      </c>
      <c r="H20" s="11">
        <v>17.4</v>
      </c>
      <c r="I20" s="11">
        <v>8.54</v>
      </c>
      <c r="J20" s="22"/>
      <c r="K20" t="s">
        <v>69</v>
      </c>
      <c r="L20" s="11">
        <v>17.6</v>
      </c>
      <c r="M20" s="11">
        <v>8.94</v>
      </c>
      <c r="N20" s="22"/>
      <c r="O20" t="s">
        <v>73</v>
      </c>
      <c r="P20" s="11">
        <v>15.05</v>
      </c>
      <c r="Q20" s="11">
        <v>9.97</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60</v>
      </c>
      <c r="D21" s="11">
        <v>16.15</v>
      </c>
      <c r="E21" s="11">
        <v>9.81</v>
      </c>
      <c r="F21" s="13"/>
      <c r="G21" t="s">
        <v>63</v>
      </c>
      <c r="H21" s="11">
        <v>17.1</v>
      </c>
      <c r="I21" s="11">
        <v>9.49</v>
      </c>
      <c r="J21" s="22"/>
      <c r="K21" t="s">
        <v>75</v>
      </c>
      <c r="L21" s="11">
        <v>13.05</v>
      </c>
      <c r="M21" s="11">
        <v>10.93</v>
      </c>
      <c r="N21" s="22"/>
      <c r="O21" t="s">
        <v>64</v>
      </c>
      <c r="P21" s="11">
        <v>16.8</v>
      </c>
      <c r="Q21" s="11">
        <v>9.47</v>
      </c>
      <c r="R21" s="17">
        <f t="shared" si="3"/>
      </c>
      <c r="S21" s="20"/>
      <c r="T21" s="20"/>
      <c r="U21" s="20"/>
      <c r="V21" s="20"/>
      <c r="W21" s="20"/>
      <c r="X21" s="20"/>
      <c r="Y21" s="20"/>
      <c r="Z21" s="20"/>
      <c r="AA21" s="20"/>
      <c r="AB21" s="20"/>
      <c r="AC21" s="20"/>
      <c r="AD21" s="20"/>
      <c r="AE21" s="20"/>
    </row>
    <row r="22" spans="1:31" ht="12.75">
      <c r="A22" s="3" t="str">
        <f t="shared" si="2"/>
        <v>OK</v>
      </c>
      <c r="B22" s="21">
        <v>16</v>
      </c>
      <c r="C22" t="s">
        <v>64</v>
      </c>
      <c r="D22" s="11">
        <v>14.1</v>
      </c>
      <c r="E22" s="11">
        <v>9.65</v>
      </c>
      <c r="F22" s="13"/>
      <c r="G22" t="s">
        <v>60</v>
      </c>
      <c r="H22" s="11">
        <v>16.65</v>
      </c>
      <c r="I22" s="11">
        <v>9.81</v>
      </c>
      <c r="J22" s="22"/>
      <c r="K22" t="s">
        <v>63</v>
      </c>
      <c r="L22" s="11">
        <v>19.35</v>
      </c>
      <c r="M22" s="11">
        <v>8.9</v>
      </c>
      <c r="N22" s="22"/>
      <c r="O22" t="s">
        <v>75</v>
      </c>
      <c r="P22" s="11">
        <v>14.05</v>
      </c>
      <c r="Q22" s="11">
        <v>10.1</v>
      </c>
      <c r="R22" s="17">
        <f t="shared" si="3"/>
      </c>
      <c r="S22" s="20"/>
      <c r="T22" s="20"/>
      <c r="U22" s="20"/>
      <c r="V22" s="20"/>
      <c r="W22" s="20"/>
      <c r="X22" s="20"/>
      <c r="Y22" s="20"/>
      <c r="Z22" s="20"/>
      <c r="AA22" s="20"/>
      <c r="AB22" s="20"/>
      <c r="AC22" s="20"/>
      <c r="AD22" s="20"/>
      <c r="AE22" s="20"/>
    </row>
    <row r="23" spans="1:31" ht="12.75">
      <c r="A23" s="3" t="str">
        <f t="shared" si="2"/>
        <v>OK</v>
      </c>
      <c r="B23" s="21">
        <v>17</v>
      </c>
      <c r="C23" t="s">
        <v>76</v>
      </c>
      <c r="D23" s="11">
        <v>11.9</v>
      </c>
      <c r="E23" s="11">
        <v>9.97</v>
      </c>
      <c r="F23" s="13"/>
      <c r="G23" t="s">
        <v>61</v>
      </c>
      <c r="H23" s="11">
        <v>14.85</v>
      </c>
      <c r="I23" s="11">
        <v>8.84</v>
      </c>
      <c r="J23" s="22"/>
      <c r="K23" t="s">
        <v>70</v>
      </c>
      <c r="L23" s="11">
        <v>18.15</v>
      </c>
      <c r="M23" s="11">
        <v>8.85</v>
      </c>
      <c r="N23" s="22"/>
      <c r="O23" t="s">
        <v>79</v>
      </c>
      <c r="P23" s="11">
        <v>10.6</v>
      </c>
      <c r="Q23" s="11">
        <v>10.65</v>
      </c>
      <c r="R23" s="17">
        <f t="shared" si="3"/>
      </c>
      <c r="S23" s="20"/>
      <c r="T23" s="20"/>
      <c r="U23" s="20"/>
      <c r="V23" s="20"/>
      <c r="W23" s="20"/>
      <c r="X23" s="20"/>
      <c r="Y23" s="20"/>
      <c r="Z23" s="20"/>
      <c r="AA23" s="20"/>
      <c r="AB23" s="20"/>
      <c r="AC23" s="20"/>
      <c r="AD23" s="20"/>
      <c r="AE23" s="20"/>
    </row>
    <row r="24" spans="1:31" ht="12.75">
      <c r="A24" s="3" t="str">
        <f t="shared" si="2"/>
        <v>OK</v>
      </c>
      <c r="B24" s="21">
        <v>18</v>
      </c>
      <c r="C24" t="s">
        <v>79</v>
      </c>
      <c r="D24" s="11">
        <v>11.55</v>
      </c>
      <c r="E24" s="11">
        <v>11.22</v>
      </c>
      <c r="F24" s="13"/>
      <c r="G24" t="s">
        <v>76</v>
      </c>
      <c r="H24" s="11">
        <v>13.4</v>
      </c>
      <c r="I24" s="11">
        <v>10.7</v>
      </c>
      <c r="J24" s="22"/>
      <c r="K24" t="s">
        <v>61</v>
      </c>
      <c r="L24" s="11">
        <v>13.2</v>
      </c>
      <c r="M24" s="11">
        <v>8.95</v>
      </c>
      <c r="N24" s="22"/>
      <c r="O24" t="s">
        <v>70</v>
      </c>
      <c r="P24" s="11">
        <v>15.95</v>
      </c>
      <c r="Q24" s="11">
        <v>10</v>
      </c>
      <c r="R24" s="17">
        <f t="shared" si="3"/>
      </c>
      <c r="S24" s="20"/>
      <c r="T24" s="20"/>
      <c r="U24" s="20"/>
      <c r="V24" s="20"/>
      <c r="W24" s="20"/>
      <c r="X24" s="20"/>
      <c r="Y24" s="20"/>
      <c r="Z24" s="20"/>
      <c r="AA24" s="20"/>
      <c r="AB24" s="20"/>
      <c r="AC24" s="20"/>
      <c r="AD24" s="20"/>
      <c r="AE24" s="20"/>
    </row>
    <row r="25" spans="1:31" ht="12.75">
      <c r="A25" s="3">
        <f t="shared" si="2"/>
      </c>
      <c r="B25" s="21">
        <v>19</v>
      </c>
      <c r="C25" t="s">
        <v>78</v>
      </c>
      <c r="D25" s="11">
        <v>0</v>
      </c>
      <c r="E25" s="11">
        <v>0</v>
      </c>
      <c r="F25" s="13"/>
      <c r="G25" t="s">
        <v>114</v>
      </c>
      <c r="H25" s="11">
        <v>16.2</v>
      </c>
      <c r="I25" s="11">
        <v>9.67</v>
      </c>
      <c r="J25" s="22"/>
      <c r="K25" t="s">
        <v>62</v>
      </c>
      <c r="L25" s="11">
        <v>17.75</v>
      </c>
      <c r="M25" s="11">
        <v>8.58</v>
      </c>
      <c r="N25" s="22"/>
      <c r="O25" t="s">
        <v>72</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72</v>
      </c>
      <c r="D26" s="11">
        <v>0</v>
      </c>
      <c r="E26" s="11">
        <v>0</v>
      </c>
      <c r="F26" s="13"/>
      <c r="G26" t="s">
        <v>78</v>
      </c>
      <c r="H26" s="11">
        <v>0</v>
      </c>
      <c r="I26" s="11">
        <v>0</v>
      </c>
      <c r="J26" s="22"/>
      <c r="K26" t="s">
        <v>114</v>
      </c>
      <c r="L26" s="11">
        <v>16.4</v>
      </c>
      <c r="M26" s="11">
        <v>9.26</v>
      </c>
      <c r="N26" s="22"/>
      <c r="O26" t="s">
        <v>62</v>
      </c>
      <c r="P26" s="11">
        <v>18.6</v>
      </c>
      <c r="Q26" s="11">
        <v>8.94</v>
      </c>
      <c r="R26" s="17">
        <f t="shared" si="3"/>
      </c>
      <c r="S26" s="20"/>
      <c r="T26" s="20"/>
      <c r="U26" s="20"/>
      <c r="V26" s="20"/>
      <c r="W26" s="20"/>
      <c r="X26" s="20"/>
      <c r="Y26" s="20"/>
      <c r="Z26" s="20"/>
      <c r="AA26" s="20"/>
      <c r="AB26" s="20"/>
      <c r="AC26" s="20"/>
      <c r="AD26" s="20"/>
      <c r="AE26" s="20"/>
    </row>
    <row r="27" spans="1:31" ht="12.75">
      <c r="A27" s="3">
        <f t="shared" si="2"/>
      </c>
      <c r="B27" s="21">
        <v>21</v>
      </c>
      <c r="C27" t="s">
        <v>77</v>
      </c>
      <c r="D27" s="11">
        <v>13.55</v>
      </c>
      <c r="E27" s="11">
        <v>10.03</v>
      </c>
      <c r="F27" s="13"/>
      <c r="G27" t="s">
        <v>65</v>
      </c>
      <c r="H27" s="11">
        <v>17.4</v>
      </c>
      <c r="I27" s="11">
        <v>8.83</v>
      </c>
      <c r="J27" s="22"/>
      <c r="K27" t="s">
        <v>67</v>
      </c>
      <c r="L27" s="11">
        <v>17.7</v>
      </c>
      <c r="M27" s="11">
        <v>9.25</v>
      </c>
      <c r="N27" s="22"/>
      <c r="O27" t="s">
        <v>71</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71</v>
      </c>
      <c r="D28" s="11">
        <v>0</v>
      </c>
      <c r="E28" s="11">
        <v>0</v>
      </c>
      <c r="F28" s="13"/>
      <c r="G28" t="s">
        <v>77</v>
      </c>
      <c r="H28" s="11">
        <v>14.25</v>
      </c>
      <c r="I28" s="11">
        <v>9.87</v>
      </c>
      <c r="J28" s="22"/>
      <c r="K28" t="s">
        <v>65</v>
      </c>
      <c r="L28" s="11">
        <v>18.55</v>
      </c>
      <c r="M28" s="11">
        <v>9.15</v>
      </c>
      <c r="N28" s="22"/>
      <c r="O28" t="s">
        <v>67</v>
      </c>
      <c r="P28" s="11">
        <v>15.85</v>
      </c>
      <c r="Q28" s="11">
        <v>9.78</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I7:I76 E7:E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60</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62</v>
      </c>
      <c r="C6" s="15"/>
      <c r="D6" s="32"/>
      <c r="E6" s="32"/>
      <c r="F6" s="32"/>
      <c r="G6" s="32"/>
      <c r="H6" s="32"/>
      <c r="I6" s="32"/>
      <c r="J6" s="32"/>
      <c r="K6" s="32"/>
      <c r="L6" s="53">
        <f aca="true" t="shared" si="0" ref="L6:L26">SUM(D6,F6,H6,J6)</f>
        <v>0</v>
      </c>
      <c r="M6" s="54">
        <f aca="true" t="shared" si="1" ref="M6:M26">IF(COUNT(D6,F6,H6,J6)=4,MINA(D6,F6,H6,J6),0)</f>
        <v>0</v>
      </c>
      <c r="N6" s="54">
        <f aca="true" t="shared" si="2" ref="N6:N26">SUM(L6-M6)</f>
        <v>0</v>
      </c>
      <c r="O6" s="54">
        <f aca="true" t="shared" si="3" ref="O6:O26">MAX(D6,F6,H6,J6)</f>
        <v>0</v>
      </c>
      <c r="P6" s="54">
        <f aca="true" t="shared" si="4" ref="P6:P26">MIN(E6,G6,I6,K6)</f>
        <v>0</v>
      </c>
      <c r="Q6" s="54"/>
      <c r="R6" s="54"/>
      <c r="S6" s="53">
        <v>0</v>
      </c>
      <c r="T6" s="54"/>
      <c r="U6" s="54">
        <f aca="true" t="shared" si="5" ref="U6:U26">MAX(O6,S6)</f>
        <v>0</v>
      </c>
      <c r="V6" s="54">
        <f aca="true" t="shared" si="6" ref="V6:V26">MIN(P6,T6)</f>
        <v>0</v>
      </c>
      <c r="W6" s="55">
        <f aca="true" t="shared" si="7" ref="W6:W26">IF(V6&lt;&gt;0,SUM($X$3/V6*12),"")</f>
      </c>
      <c r="X6" s="55">
        <f aca="true" t="shared" si="8" ref="X6:X26">IF(V6&lt;&gt;0,SUM(3600/V6*$X$3/5280),"")</f>
      </c>
    </row>
    <row r="7" spans="1:24" ht="15" thickBot="1">
      <c r="A7" s="64"/>
      <c r="B7" s="30" t="s">
        <v>72</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70</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68</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79</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78</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59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65</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75</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67</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64</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74</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76</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71</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61</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77</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63</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66</v>
      </c>
      <c r="C23" s="15"/>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thickBot="1">
      <c r="A24" s="64"/>
      <c r="B24" s="30" t="s">
        <v>73</v>
      </c>
      <c r="C24" s="15"/>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5" thickBot="1">
      <c r="A25" s="64"/>
      <c r="B25" s="30" t="s">
        <v>69</v>
      </c>
      <c r="C25" s="15"/>
      <c r="D25" s="32"/>
      <c r="E25" s="32"/>
      <c r="F25" s="32"/>
      <c r="G25" s="32"/>
      <c r="H25" s="32"/>
      <c r="I25" s="32"/>
      <c r="J25" s="32"/>
      <c r="K25" s="32"/>
      <c r="L25" s="53">
        <f t="shared" si="0"/>
        <v>0</v>
      </c>
      <c r="M25" s="54">
        <f t="shared" si="1"/>
        <v>0</v>
      </c>
      <c r="N25" s="54">
        <f t="shared" si="2"/>
        <v>0</v>
      </c>
      <c r="O25" s="54">
        <f t="shared" si="3"/>
        <v>0</v>
      </c>
      <c r="P25" s="54">
        <f t="shared" si="4"/>
        <v>0</v>
      </c>
      <c r="Q25" s="54"/>
      <c r="R25" s="54"/>
      <c r="S25" s="53">
        <v>0</v>
      </c>
      <c r="T25" s="54"/>
      <c r="U25" s="54">
        <f t="shared" si="5"/>
        <v>0</v>
      </c>
      <c r="V25" s="54">
        <f t="shared" si="6"/>
        <v>0</v>
      </c>
      <c r="W25" s="55">
        <f t="shared" si="7"/>
      </c>
      <c r="X25" s="55">
        <f t="shared" si="8"/>
      </c>
    </row>
    <row r="26" spans="1:24" ht="15">
      <c r="A26" s="64"/>
      <c r="B26" s="30" t="s">
        <v>80</v>
      </c>
      <c r="C26" s="15"/>
      <c r="D26" s="32"/>
      <c r="E26" s="32"/>
      <c r="F26" s="32"/>
      <c r="G26" s="32"/>
      <c r="H26" s="32"/>
      <c r="I26" s="32"/>
      <c r="J26" s="32"/>
      <c r="K26" s="32"/>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39"/>
  </sheetPr>
  <dimension ref="B3:Z500"/>
  <sheetViews>
    <sheetView tabSelected="1" zoomScale="84" zoomScaleNormal="84" workbookViewId="0" topLeftCell="A5">
      <selection activeCell="J25" sqref="J25"/>
    </sheetView>
  </sheetViews>
  <sheetFormatPr defaultColWidth="9.140625" defaultRowHeight="12.75"/>
  <cols>
    <col min="1" max="1" width="1.1484375" style="14" customWidth="1"/>
    <col min="2" max="2" width="4.57421875" style="14" customWidth="1"/>
    <col min="3" max="3" width="16.140625" style="14" customWidth="1"/>
    <col min="4" max="4" width="9.8515625" style="14" customWidth="1"/>
    <col min="5" max="12" width="9.140625" style="14" customWidth="1"/>
    <col min="13" max="14" width="9.140625" style="14" hidden="1" customWidth="1"/>
    <col min="15" max="15" width="7.140625" style="14" customWidth="1"/>
    <col min="16" max="16" width="5.7109375" style="14" customWidth="1"/>
    <col min="17" max="17" width="9.140625" style="14" hidden="1" customWidth="1"/>
    <col min="18" max="18" width="9.140625" style="14" customWidth="1"/>
    <col min="19" max="19" width="3.7109375" style="14" customWidth="1"/>
    <col min="20" max="20" width="4.140625" style="14" customWidth="1"/>
    <col min="21" max="24" width="9.140625" style="14" customWidth="1"/>
    <col min="25" max="25" width="9.28125" style="14" customWidth="1"/>
    <col min="26" max="26" width="9.140625" style="14" hidden="1" customWidth="1"/>
    <col min="27" max="16384" width="9.140625" style="14" customWidth="1"/>
  </cols>
  <sheetData>
    <row r="1" ht="12.75" hidden="1"/>
    <row r="2" ht="6.75" customHeight="1" thickBot="1"/>
    <row r="3" spans="2:26" ht="15" thickTop="1">
      <c r="B3" s="88"/>
      <c r="C3" s="89">
        <v>40330</v>
      </c>
      <c r="D3" s="90" t="s">
        <v>81</v>
      </c>
      <c r="E3" s="91"/>
      <c r="F3" s="92"/>
      <c r="G3" s="93"/>
      <c r="H3" s="93"/>
      <c r="I3" s="94"/>
      <c r="J3" s="94"/>
      <c r="K3" s="95" t="s">
        <v>82</v>
      </c>
      <c r="L3" s="96" t="s">
        <v>0</v>
      </c>
      <c r="M3" s="97" t="s">
        <v>1</v>
      </c>
      <c r="N3" s="98" t="s">
        <v>1</v>
      </c>
      <c r="O3" s="98" t="s">
        <v>1</v>
      </c>
      <c r="P3" s="98" t="s">
        <v>85</v>
      </c>
      <c r="Q3" s="98" t="s">
        <v>1</v>
      </c>
      <c r="R3" s="99" t="s">
        <v>2</v>
      </c>
      <c r="S3" s="151" t="s">
        <v>4</v>
      </c>
      <c r="T3" s="151" t="s">
        <v>4</v>
      </c>
      <c r="U3" s="98" t="s">
        <v>4</v>
      </c>
      <c r="V3" s="100" t="s">
        <v>4</v>
      </c>
      <c r="W3" s="97" t="s">
        <v>3</v>
      </c>
      <c r="X3" s="99" t="s">
        <v>2</v>
      </c>
      <c r="Y3" s="101" t="s">
        <v>51</v>
      </c>
      <c r="Z3" s="81">
        <v>123</v>
      </c>
    </row>
    <row r="4" spans="2:26" ht="27" thickBot="1">
      <c r="B4" s="102" t="s">
        <v>5</v>
      </c>
      <c r="C4" s="103" t="s">
        <v>6</v>
      </c>
      <c r="D4" s="104" t="s">
        <v>83</v>
      </c>
      <c r="E4" s="105" t="s">
        <v>8</v>
      </c>
      <c r="F4" s="106" t="s">
        <v>9</v>
      </c>
      <c r="G4" s="107" t="s">
        <v>8</v>
      </c>
      <c r="H4" s="107" t="s">
        <v>9</v>
      </c>
      <c r="I4" s="108" t="s">
        <v>8</v>
      </c>
      <c r="J4" s="108" t="s">
        <v>9</v>
      </c>
      <c r="K4" s="109" t="s">
        <v>8</v>
      </c>
      <c r="L4" s="110" t="s">
        <v>9</v>
      </c>
      <c r="M4" s="111" t="s">
        <v>10</v>
      </c>
      <c r="N4" s="112" t="s">
        <v>11</v>
      </c>
      <c r="O4" s="112" t="s">
        <v>13</v>
      </c>
      <c r="P4" s="112" t="s">
        <v>86</v>
      </c>
      <c r="Q4" s="112" t="s">
        <v>12</v>
      </c>
      <c r="R4" s="112" t="s">
        <v>14</v>
      </c>
      <c r="S4" s="112" t="s">
        <v>0</v>
      </c>
      <c r="T4" s="112" t="s">
        <v>15</v>
      </c>
      <c r="U4" s="113" t="s">
        <v>3</v>
      </c>
      <c r="V4" s="114" t="s">
        <v>16</v>
      </c>
      <c r="W4" s="115" t="s">
        <v>17</v>
      </c>
      <c r="X4" s="116" t="s">
        <v>18</v>
      </c>
      <c r="Y4" s="117" t="s">
        <v>53</v>
      </c>
      <c r="Z4" s="82" t="s">
        <v>52</v>
      </c>
    </row>
    <row r="5" spans="2:26" ht="17.25" thickBot="1">
      <c r="B5" s="135">
        <v>1</v>
      </c>
      <c r="C5" s="136" t="s">
        <v>88</v>
      </c>
      <c r="D5" s="137"/>
      <c r="E5" s="138">
        <v>19.35</v>
      </c>
      <c r="F5" s="139">
        <v>8.25</v>
      </c>
      <c r="G5" s="140">
        <v>17.4</v>
      </c>
      <c r="H5" s="139">
        <v>8.54</v>
      </c>
      <c r="I5" s="141">
        <v>19.35</v>
      </c>
      <c r="J5" s="139">
        <v>8.3</v>
      </c>
      <c r="K5" s="141">
        <v>19</v>
      </c>
      <c r="L5" s="142">
        <v>7.95</v>
      </c>
      <c r="M5" s="118">
        <f aca="true" t="shared" si="0" ref="M5:M26">SUM(E5,G5,I5,K5)</f>
        <v>75.1</v>
      </c>
      <c r="N5" s="119">
        <f aca="true" t="shared" si="1" ref="N5:N26">IF(COUNT(E5,G5,I5,K5)=4,MINA(E5,G5,I5,K5),0)</f>
        <v>17.4</v>
      </c>
      <c r="O5" s="119">
        <f aca="true" t="shared" si="2" ref="O5:O26">SUM(M5-N5)</f>
        <v>57.699999999999996</v>
      </c>
      <c r="P5" s="120">
        <v>1</v>
      </c>
      <c r="Q5" s="119">
        <f aca="true" t="shared" si="3" ref="Q5:Q26">MAX(E5,G5,I5,K5)</f>
        <v>19.35</v>
      </c>
      <c r="R5" s="119">
        <f aca="true" t="shared" si="4" ref="R5:R26">MIN(F5,H5,J5,L5)</f>
        <v>7.95</v>
      </c>
      <c r="S5" s="121"/>
      <c r="T5" s="119" t="s">
        <v>108</v>
      </c>
      <c r="U5" s="119">
        <v>21.2</v>
      </c>
      <c r="V5" s="122">
        <v>8.03</v>
      </c>
      <c r="W5" s="123">
        <f aca="true" t="shared" si="5" ref="W5:W26">MAX(Q5,U5)</f>
        <v>21.2</v>
      </c>
      <c r="X5" s="124">
        <f aca="true" t="shared" si="6" ref="X5:X23">MIN(R5,V5)</f>
        <v>7.95</v>
      </c>
      <c r="Y5" s="125">
        <f aca="true" t="shared" si="7" ref="Y5:Y26">IF(X5&lt;&gt;0,SUM($Z$3/X5*12),"")</f>
        <v>185.66037735849056</v>
      </c>
      <c r="Z5" s="83">
        <f>IF(X5&lt;&gt;0,SUM(3600/X5*$Z$3/5280),"")</f>
        <v>10.548885077186963</v>
      </c>
    </row>
    <row r="6" spans="2:26" ht="17.25" thickBot="1">
      <c r="B6" s="135">
        <v>2</v>
      </c>
      <c r="C6" s="136" t="s">
        <v>89</v>
      </c>
      <c r="D6" s="137"/>
      <c r="E6" s="143">
        <v>14.9</v>
      </c>
      <c r="F6" s="140">
        <v>9.22</v>
      </c>
      <c r="G6" s="141">
        <v>18.6</v>
      </c>
      <c r="H6" s="140">
        <v>8.81</v>
      </c>
      <c r="I6" s="140">
        <v>17.75</v>
      </c>
      <c r="J6" s="140">
        <v>8.58</v>
      </c>
      <c r="K6" s="140">
        <v>18.6</v>
      </c>
      <c r="L6" s="144">
        <v>8.94</v>
      </c>
      <c r="M6" s="118">
        <f t="shared" si="0"/>
        <v>69.85</v>
      </c>
      <c r="N6" s="119">
        <f t="shared" si="1"/>
        <v>14.9</v>
      </c>
      <c r="O6" s="119">
        <f t="shared" si="2"/>
        <v>54.949999999999996</v>
      </c>
      <c r="P6" s="126">
        <v>2</v>
      </c>
      <c r="Q6" s="119">
        <f t="shared" si="3"/>
        <v>18.6</v>
      </c>
      <c r="R6" s="119">
        <f t="shared" si="4"/>
        <v>8.58</v>
      </c>
      <c r="S6" s="127"/>
      <c r="T6" s="119" t="s">
        <v>108</v>
      </c>
      <c r="U6" s="119">
        <v>19.65</v>
      </c>
      <c r="V6" s="122">
        <v>8.61</v>
      </c>
      <c r="W6" s="118">
        <f t="shared" si="5"/>
        <v>19.65</v>
      </c>
      <c r="X6" s="119">
        <f t="shared" si="6"/>
        <v>8.58</v>
      </c>
      <c r="Y6" s="128">
        <f t="shared" si="7"/>
        <v>172.02797202797203</v>
      </c>
      <c r="Z6" s="83">
        <f aca="true" t="shared" si="8" ref="Z6:Z26">IF(X6&lt;&gt;0,SUM(3600/X6*$Z$3/5280),"")</f>
        <v>9.77431659249841</v>
      </c>
    </row>
    <row r="7" spans="2:26" ht="17.25" thickBot="1">
      <c r="B7" s="135">
        <v>3</v>
      </c>
      <c r="C7" s="136" t="s">
        <v>91</v>
      </c>
      <c r="D7" s="137"/>
      <c r="E7" s="143">
        <v>16.2</v>
      </c>
      <c r="F7" s="140">
        <v>10.21</v>
      </c>
      <c r="G7" s="140">
        <v>17.1</v>
      </c>
      <c r="H7" s="140">
        <v>9.49</v>
      </c>
      <c r="I7" s="141">
        <v>19.35</v>
      </c>
      <c r="J7" s="140">
        <v>8.9</v>
      </c>
      <c r="K7" s="140">
        <v>13.45</v>
      </c>
      <c r="L7" s="144">
        <v>10.5</v>
      </c>
      <c r="M7" s="118">
        <f t="shared" si="0"/>
        <v>66.1</v>
      </c>
      <c r="N7" s="119">
        <f t="shared" si="1"/>
        <v>13.45</v>
      </c>
      <c r="O7" s="119">
        <f t="shared" si="2"/>
        <v>52.64999999999999</v>
      </c>
      <c r="P7" s="126">
        <v>4</v>
      </c>
      <c r="Q7" s="119">
        <f t="shared" si="3"/>
        <v>19.35</v>
      </c>
      <c r="R7" s="119">
        <f t="shared" si="4"/>
        <v>8.9</v>
      </c>
      <c r="S7" s="129"/>
      <c r="T7" s="119" t="s">
        <v>108</v>
      </c>
      <c r="U7" s="119">
        <v>17.05</v>
      </c>
      <c r="V7" s="122">
        <v>9.02</v>
      </c>
      <c r="W7" s="118">
        <f t="shared" si="5"/>
        <v>19.35</v>
      </c>
      <c r="X7" s="119">
        <f t="shared" si="6"/>
        <v>8.9</v>
      </c>
      <c r="Y7" s="128">
        <f t="shared" si="7"/>
        <v>165.8426966292135</v>
      </c>
      <c r="Z7" s="83">
        <f t="shared" si="8"/>
        <v>9.422880490296219</v>
      </c>
    </row>
    <row r="8" spans="2:26" ht="17.25" thickBot="1">
      <c r="B8" s="135">
        <v>4</v>
      </c>
      <c r="C8" s="136" t="s">
        <v>90</v>
      </c>
      <c r="D8" s="137"/>
      <c r="E8" s="143">
        <v>17.3</v>
      </c>
      <c r="F8" s="140">
        <v>8.87</v>
      </c>
      <c r="G8" s="140">
        <v>17.4</v>
      </c>
      <c r="H8" s="140">
        <v>8.83</v>
      </c>
      <c r="I8" s="140">
        <v>18.55</v>
      </c>
      <c r="J8" s="140">
        <v>9.15</v>
      </c>
      <c r="K8" s="140">
        <v>18.05</v>
      </c>
      <c r="L8" s="144">
        <v>9.22</v>
      </c>
      <c r="M8" s="118">
        <f t="shared" si="0"/>
        <v>71.3</v>
      </c>
      <c r="N8" s="119">
        <f t="shared" si="1"/>
        <v>17.3</v>
      </c>
      <c r="O8" s="119">
        <f t="shared" si="2"/>
        <v>54</v>
      </c>
      <c r="P8" s="126">
        <v>3</v>
      </c>
      <c r="Q8" s="119">
        <f t="shared" si="3"/>
        <v>18.55</v>
      </c>
      <c r="R8" s="119">
        <f t="shared" si="4"/>
        <v>8.83</v>
      </c>
      <c r="S8" s="119"/>
      <c r="T8" s="119" t="s">
        <v>108</v>
      </c>
      <c r="U8" s="119">
        <v>16.25</v>
      </c>
      <c r="V8" s="122">
        <v>8.88</v>
      </c>
      <c r="W8" s="118">
        <f t="shared" si="5"/>
        <v>18.55</v>
      </c>
      <c r="X8" s="119">
        <f t="shared" si="6"/>
        <v>8.83</v>
      </c>
      <c r="Y8" s="128">
        <f t="shared" si="7"/>
        <v>167.15741789354473</v>
      </c>
      <c r="Z8" s="83">
        <f t="shared" si="8"/>
        <v>9.497580562133223</v>
      </c>
    </row>
    <row r="9" spans="2:26" ht="17.25" thickBot="1">
      <c r="B9" s="135">
        <v>5</v>
      </c>
      <c r="C9" s="136" t="s">
        <v>92</v>
      </c>
      <c r="D9" s="137"/>
      <c r="E9" s="143">
        <v>17.15</v>
      </c>
      <c r="F9" s="140">
        <v>9.42</v>
      </c>
      <c r="G9" s="140">
        <v>16.1</v>
      </c>
      <c r="H9" s="140">
        <v>9.06</v>
      </c>
      <c r="I9" s="140">
        <v>17.6</v>
      </c>
      <c r="J9" s="140">
        <v>8.94</v>
      </c>
      <c r="K9" s="140">
        <v>13.9</v>
      </c>
      <c r="L9" s="144">
        <v>10.03</v>
      </c>
      <c r="M9" s="118">
        <f t="shared" si="0"/>
        <v>64.75</v>
      </c>
      <c r="N9" s="119">
        <f t="shared" si="1"/>
        <v>13.9</v>
      </c>
      <c r="O9" s="119">
        <f t="shared" si="2"/>
        <v>50.85</v>
      </c>
      <c r="P9" s="126">
        <v>5</v>
      </c>
      <c r="Q9" s="119">
        <f t="shared" si="3"/>
        <v>17.6</v>
      </c>
      <c r="R9" s="119">
        <f t="shared" si="4"/>
        <v>8.94</v>
      </c>
      <c r="S9" s="127"/>
      <c r="T9" s="119" t="s">
        <v>109</v>
      </c>
      <c r="U9" s="119">
        <v>18.8</v>
      </c>
      <c r="V9" s="122">
        <v>8.81</v>
      </c>
      <c r="W9" s="118">
        <f t="shared" si="5"/>
        <v>18.8</v>
      </c>
      <c r="X9" s="119">
        <f t="shared" si="6"/>
        <v>8.81</v>
      </c>
      <c r="Y9" s="128">
        <f t="shared" si="7"/>
        <v>167.53688989784337</v>
      </c>
      <c r="Z9" s="83">
        <f t="shared" si="8"/>
        <v>9.519141471468373</v>
      </c>
    </row>
    <row r="10" spans="2:26" ht="17.25" thickBot="1">
      <c r="B10" s="135">
        <v>6</v>
      </c>
      <c r="C10" s="136" t="s">
        <v>94</v>
      </c>
      <c r="D10" s="137"/>
      <c r="E10" s="143">
        <v>16.15</v>
      </c>
      <c r="F10" s="140">
        <v>9.81</v>
      </c>
      <c r="G10" s="140">
        <v>16.65</v>
      </c>
      <c r="H10" s="140">
        <v>9.81</v>
      </c>
      <c r="I10" s="140">
        <v>17.4</v>
      </c>
      <c r="J10" s="140">
        <v>9.75</v>
      </c>
      <c r="K10" s="140">
        <v>15.05</v>
      </c>
      <c r="L10" s="144">
        <v>10.31</v>
      </c>
      <c r="M10" s="118">
        <f t="shared" si="0"/>
        <v>65.25</v>
      </c>
      <c r="N10" s="119">
        <f t="shared" si="1"/>
        <v>15.05</v>
      </c>
      <c r="O10" s="119">
        <f t="shared" si="2"/>
        <v>50.2</v>
      </c>
      <c r="P10" s="126">
        <v>7</v>
      </c>
      <c r="Q10" s="119">
        <f t="shared" si="3"/>
        <v>17.4</v>
      </c>
      <c r="R10" s="119">
        <f t="shared" si="4"/>
        <v>9.75</v>
      </c>
      <c r="S10" s="129"/>
      <c r="T10" s="119" t="s">
        <v>109</v>
      </c>
      <c r="U10" s="119">
        <v>16.65</v>
      </c>
      <c r="V10" s="122">
        <v>9.4</v>
      </c>
      <c r="W10" s="118">
        <f t="shared" si="5"/>
        <v>17.4</v>
      </c>
      <c r="X10" s="119">
        <f t="shared" si="6"/>
        <v>9.4</v>
      </c>
      <c r="Y10" s="128">
        <f t="shared" si="7"/>
        <v>157.02127659574467</v>
      </c>
      <c r="Z10" s="83">
        <f t="shared" si="8"/>
        <v>8.921663442940037</v>
      </c>
    </row>
    <row r="11" spans="2:26" ht="17.25" thickBot="1">
      <c r="B11" s="135">
        <v>7</v>
      </c>
      <c r="C11" s="136" t="s">
        <v>93</v>
      </c>
      <c r="D11" s="137"/>
      <c r="E11" s="143">
        <v>16.7</v>
      </c>
      <c r="F11" s="140">
        <v>9.25</v>
      </c>
      <c r="G11" s="140">
        <v>15.75</v>
      </c>
      <c r="H11" s="140">
        <v>10.4</v>
      </c>
      <c r="I11" s="140">
        <v>17.7</v>
      </c>
      <c r="J11" s="140">
        <v>9.25</v>
      </c>
      <c r="K11" s="140">
        <v>15.85</v>
      </c>
      <c r="L11" s="144">
        <v>9.78</v>
      </c>
      <c r="M11" s="118">
        <f t="shared" si="0"/>
        <v>66</v>
      </c>
      <c r="N11" s="119">
        <f t="shared" si="1"/>
        <v>15.75</v>
      </c>
      <c r="O11" s="119">
        <f t="shared" si="2"/>
        <v>50.25</v>
      </c>
      <c r="P11" s="126">
        <v>6</v>
      </c>
      <c r="Q11" s="119">
        <f t="shared" si="3"/>
        <v>17.7</v>
      </c>
      <c r="R11" s="119">
        <f t="shared" si="4"/>
        <v>9.25</v>
      </c>
      <c r="S11" s="119"/>
      <c r="T11" s="119" t="s">
        <v>109</v>
      </c>
      <c r="U11" s="119">
        <v>16.35</v>
      </c>
      <c r="V11" s="122">
        <v>9.79</v>
      </c>
      <c r="W11" s="118">
        <f t="shared" si="5"/>
        <v>17.7</v>
      </c>
      <c r="X11" s="119">
        <f t="shared" si="6"/>
        <v>9.25</v>
      </c>
      <c r="Y11" s="128">
        <f t="shared" si="7"/>
        <v>159.56756756756755</v>
      </c>
      <c r="Z11" s="83">
        <f t="shared" si="8"/>
        <v>9.066339066339065</v>
      </c>
    </row>
    <row r="12" spans="2:26" ht="17.25" thickBot="1">
      <c r="B12" s="135">
        <v>8</v>
      </c>
      <c r="C12" s="136" t="s">
        <v>84</v>
      </c>
      <c r="D12" s="137"/>
      <c r="E12" s="143">
        <v>17.5</v>
      </c>
      <c r="F12" s="140">
        <v>9.93</v>
      </c>
      <c r="G12" s="140">
        <v>16.2</v>
      </c>
      <c r="H12" s="140">
        <v>9.67</v>
      </c>
      <c r="I12" s="140">
        <v>16.4</v>
      </c>
      <c r="J12" s="140">
        <v>9.26</v>
      </c>
      <c r="K12" s="140">
        <v>15.9</v>
      </c>
      <c r="L12" s="144">
        <v>10.42</v>
      </c>
      <c r="M12" s="118">
        <f t="shared" si="0"/>
        <v>66</v>
      </c>
      <c r="N12" s="119">
        <f t="shared" si="1"/>
        <v>15.9</v>
      </c>
      <c r="O12" s="119">
        <f t="shared" si="2"/>
        <v>50.1</v>
      </c>
      <c r="P12" s="126">
        <v>8</v>
      </c>
      <c r="Q12" s="119">
        <f t="shared" si="3"/>
        <v>17.5</v>
      </c>
      <c r="R12" s="119">
        <f t="shared" si="4"/>
        <v>9.26</v>
      </c>
      <c r="S12" s="127"/>
      <c r="T12" s="119" t="s">
        <v>110</v>
      </c>
      <c r="U12" s="119">
        <v>17.6</v>
      </c>
      <c r="V12" s="122">
        <v>9.63</v>
      </c>
      <c r="W12" s="118">
        <f t="shared" si="5"/>
        <v>17.6</v>
      </c>
      <c r="X12" s="119">
        <f t="shared" si="6"/>
        <v>9.26</v>
      </c>
      <c r="Y12" s="128">
        <f t="shared" si="7"/>
        <v>159.3952483801296</v>
      </c>
      <c r="Z12" s="83">
        <f t="shared" si="8"/>
        <v>9.056548203416453</v>
      </c>
    </row>
    <row r="13" spans="2:26" ht="17.25" thickBot="1">
      <c r="B13" s="135">
        <v>9</v>
      </c>
      <c r="C13" s="136" t="s">
        <v>95</v>
      </c>
      <c r="D13" s="137"/>
      <c r="E13" s="143">
        <v>16.6</v>
      </c>
      <c r="F13" s="140">
        <v>9.31</v>
      </c>
      <c r="G13" s="140">
        <v>14.25</v>
      </c>
      <c r="H13" s="140">
        <v>10.16</v>
      </c>
      <c r="I13" s="140">
        <v>16.55</v>
      </c>
      <c r="J13" s="140">
        <v>9.71</v>
      </c>
      <c r="K13" s="140">
        <v>15.9</v>
      </c>
      <c r="L13" s="144">
        <v>9.37</v>
      </c>
      <c r="M13" s="118">
        <f t="shared" si="0"/>
        <v>63.300000000000004</v>
      </c>
      <c r="N13" s="119">
        <f t="shared" si="1"/>
        <v>14.25</v>
      </c>
      <c r="O13" s="119">
        <f t="shared" si="2"/>
        <v>49.050000000000004</v>
      </c>
      <c r="P13" s="126">
        <v>9</v>
      </c>
      <c r="Q13" s="119">
        <f t="shared" si="3"/>
        <v>16.6</v>
      </c>
      <c r="R13" s="119">
        <f t="shared" si="4"/>
        <v>9.31</v>
      </c>
      <c r="S13" s="119"/>
      <c r="T13" s="119" t="s">
        <v>110</v>
      </c>
      <c r="U13" s="119">
        <v>16.8</v>
      </c>
      <c r="V13" s="122">
        <v>9.69</v>
      </c>
      <c r="W13" s="118">
        <f t="shared" si="5"/>
        <v>16.8</v>
      </c>
      <c r="X13" s="119">
        <f t="shared" si="6"/>
        <v>9.31</v>
      </c>
      <c r="Y13" s="128">
        <f t="shared" si="7"/>
        <v>158.5392051557465</v>
      </c>
      <c r="Z13" s="83">
        <f t="shared" si="8"/>
        <v>9.007909383849233</v>
      </c>
    </row>
    <row r="14" spans="2:26" ht="17.25" thickBot="1">
      <c r="B14" s="135">
        <v>10</v>
      </c>
      <c r="C14" s="136" t="s">
        <v>96</v>
      </c>
      <c r="D14" s="137"/>
      <c r="E14" s="143">
        <v>14.75</v>
      </c>
      <c r="F14" s="140">
        <v>10.61</v>
      </c>
      <c r="G14" s="140">
        <v>14.05</v>
      </c>
      <c r="H14" s="140">
        <v>10.32</v>
      </c>
      <c r="I14" s="140">
        <v>18.15</v>
      </c>
      <c r="J14" s="140">
        <v>8.85</v>
      </c>
      <c r="K14" s="140">
        <v>15.95</v>
      </c>
      <c r="L14" s="144">
        <v>10</v>
      </c>
      <c r="M14" s="118">
        <f t="shared" si="0"/>
        <v>62.900000000000006</v>
      </c>
      <c r="N14" s="119">
        <f t="shared" si="1"/>
        <v>14.05</v>
      </c>
      <c r="O14" s="119">
        <f t="shared" si="2"/>
        <v>48.85000000000001</v>
      </c>
      <c r="P14" s="126">
        <v>10</v>
      </c>
      <c r="Q14" s="119">
        <f t="shared" si="3"/>
        <v>18.15</v>
      </c>
      <c r="R14" s="119">
        <f t="shared" si="4"/>
        <v>8.85</v>
      </c>
      <c r="S14" s="129"/>
      <c r="T14" s="119" t="s">
        <v>110</v>
      </c>
      <c r="U14" s="119">
        <v>15.95</v>
      </c>
      <c r="V14" s="122">
        <v>8.82</v>
      </c>
      <c r="W14" s="118">
        <f t="shared" si="5"/>
        <v>18.15</v>
      </c>
      <c r="X14" s="119">
        <f t="shared" si="6"/>
        <v>8.82</v>
      </c>
      <c r="Y14" s="128">
        <f t="shared" si="7"/>
        <v>167.3469387755102</v>
      </c>
      <c r="Z14" s="83">
        <f t="shared" si="8"/>
        <v>9.508348794063078</v>
      </c>
    </row>
    <row r="15" spans="2:26" ht="17.25" thickBot="1">
      <c r="B15" s="135">
        <v>11</v>
      </c>
      <c r="C15" s="136" t="s">
        <v>99</v>
      </c>
      <c r="D15" s="137"/>
      <c r="E15" s="143">
        <v>15.2</v>
      </c>
      <c r="F15" s="140">
        <v>9.04</v>
      </c>
      <c r="G15" s="140">
        <v>14.85</v>
      </c>
      <c r="H15" s="140">
        <v>8.84</v>
      </c>
      <c r="I15" s="140">
        <v>13.2</v>
      </c>
      <c r="J15" s="140">
        <v>8.95</v>
      </c>
      <c r="K15" s="140">
        <v>17.65</v>
      </c>
      <c r="L15" s="144">
        <v>8.59</v>
      </c>
      <c r="M15" s="118">
        <f t="shared" si="0"/>
        <v>60.9</v>
      </c>
      <c r="N15" s="119">
        <f t="shared" si="1"/>
        <v>13.2</v>
      </c>
      <c r="O15" s="119">
        <f t="shared" si="2"/>
        <v>47.7</v>
      </c>
      <c r="P15" s="126">
        <v>13</v>
      </c>
      <c r="Q15" s="119">
        <f t="shared" si="3"/>
        <v>17.65</v>
      </c>
      <c r="R15" s="119">
        <f t="shared" si="4"/>
        <v>8.59</v>
      </c>
      <c r="S15" s="129"/>
      <c r="T15" s="119" t="s">
        <v>111</v>
      </c>
      <c r="U15" s="119">
        <v>16.35</v>
      </c>
      <c r="V15" s="122">
        <v>9.77</v>
      </c>
      <c r="W15" s="118">
        <f t="shared" si="5"/>
        <v>17.65</v>
      </c>
      <c r="X15" s="119">
        <f t="shared" si="6"/>
        <v>8.59</v>
      </c>
      <c r="Y15" s="128">
        <f t="shared" si="7"/>
        <v>171.82770663562283</v>
      </c>
      <c r="Z15" s="83">
        <f t="shared" si="8"/>
        <v>9.762937877024024</v>
      </c>
    </row>
    <row r="16" spans="2:26" ht="17.25" thickBot="1">
      <c r="B16" s="135">
        <v>12</v>
      </c>
      <c r="C16" s="136" t="s">
        <v>98</v>
      </c>
      <c r="D16" s="137"/>
      <c r="E16" s="143">
        <v>14.1</v>
      </c>
      <c r="F16" s="140">
        <v>9.65</v>
      </c>
      <c r="G16" s="140">
        <v>13.8</v>
      </c>
      <c r="H16" s="140">
        <v>9.52</v>
      </c>
      <c r="I16" s="140">
        <v>16.8</v>
      </c>
      <c r="J16" s="140">
        <v>9.05</v>
      </c>
      <c r="K16" s="140">
        <v>16.8</v>
      </c>
      <c r="L16" s="144">
        <v>9.47</v>
      </c>
      <c r="M16" s="118">
        <f t="shared" si="0"/>
        <v>61.5</v>
      </c>
      <c r="N16" s="119">
        <f t="shared" si="1"/>
        <v>13.8</v>
      </c>
      <c r="O16" s="119">
        <f t="shared" si="2"/>
        <v>47.7</v>
      </c>
      <c r="P16" s="126">
        <v>12</v>
      </c>
      <c r="Q16" s="119">
        <f t="shared" si="3"/>
        <v>16.8</v>
      </c>
      <c r="R16" s="119">
        <f t="shared" si="4"/>
        <v>9.05</v>
      </c>
      <c r="S16" s="119"/>
      <c r="T16" s="119" t="s">
        <v>111</v>
      </c>
      <c r="U16" s="119">
        <v>14.15</v>
      </c>
      <c r="V16" s="122">
        <v>9.31</v>
      </c>
      <c r="W16" s="118">
        <f t="shared" si="5"/>
        <v>16.8</v>
      </c>
      <c r="X16" s="119">
        <f t="shared" si="6"/>
        <v>9.05</v>
      </c>
      <c r="Y16" s="128">
        <f t="shared" si="7"/>
        <v>163.0939226519337</v>
      </c>
      <c r="Z16" s="83">
        <f t="shared" si="8"/>
        <v>9.26670015067805</v>
      </c>
    </row>
    <row r="17" spans="2:26" ht="17.25" thickBot="1">
      <c r="B17" s="135">
        <v>13</v>
      </c>
      <c r="C17" s="136" t="s">
        <v>97</v>
      </c>
      <c r="D17" s="137"/>
      <c r="E17" s="143">
        <v>15.6</v>
      </c>
      <c r="F17" s="140">
        <v>10.54</v>
      </c>
      <c r="G17" s="140">
        <v>15.35</v>
      </c>
      <c r="H17" s="140">
        <v>9.99</v>
      </c>
      <c r="I17" s="140">
        <v>16.45</v>
      </c>
      <c r="J17" s="140">
        <v>9.73</v>
      </c>
      <c r="K17" s="140">
        <v>16.35</v>
      </c>
      <c r="L17" s="144">
        <v>9.45</v>
      </c>
      <c r="M17" s="118">
        <f t="shared" si="0"/>
        <v>63.75</v>
      </c>
      <c r="N17" s="119">
        <f t="shared" si="1"/>
        <v>15.35</v>
      </c>
      <c r="O17" s="119">
        <f t="shared" si="2"/>
        <v>48.4</v>
      </c>
      <c r="P17" s="126">
        <v>11</v>
      </c>
      <c r="Q17" s="119">
        <f t="shared" si="3"/>
        <v>16.45</v>
      </c>
      <c r="R17" s="119">
        <f t="shared" si="4"/>
        <v>9.45</v>
      </c>
      <c r="S17" s="127"/>
      <c r="T17" s="119" t="s">
        <v>111</v>
      </c>
      <c r="U17" s="119">
        <v>8.05</v>
      </c>
      <c r="V17" s="122">
        <v>9.89</v>
      </c>
      <c r="W17" s="118">
        <f t="shared" si="5"/>
        <v>16.45</v>
      </c>
      <c r="X17" s="119">
        <f t="shared" si="6"/>
        <v>9.45</v>
      </c>
      <c r="Y17" s="128">
        <f t="shared" si="7"/>
        <v>156.1904761904762</v>
      </c>
      <c r="Z17" s="83">
        <f t="shared" si="8"/>
        <v>8.874458874458874</v>
      </c>
    </row>
    <row r="18" spans="2:26" ht="17.25" thickBot="1">
      <c r="B18" s="135">
        <v>14</v>
      </c>
      <c r="C18" s="136" t="s">
        <v>100</v>
      </c>
      <c r="D18" s="137"/>
      <c r="E18" s="143">
        <v>14.7</v>
      </c>
      <c r="F18" s="140">
        <v>9.57</v>
      </c>
      <c r="G18" s="140">
        <v>14.7</v>
      </c>
      <c r="H18" s="140">
        <v>9.64</v>
      </c>
      <c r="I18" s="140">
        <v>16.8</v>
      </c>
      <c r="J18" s="140">
        <v>9.47</v>
      </c>
      <c r="K18" s="140">
        <v>16.05</v>
      </c>
      <c r="L18" s="144">
        <v>9.34</v>
      </c>
      <c r="M18" s="118">
        <f t="shared" si="0"/>
        <v>62.25</v>
      </c>
      <c r="N18" s="119">
        <f t="shared" si="1"/>
        <v>14.7</v>
      </c>
      <c r="O18" s="119">
        <f t="shared" si="2"/>
        <v>47.55</v>
      </c>
      <c r="P18" s="126">
        <v>14</v>
      </c>
      <c r="Q18" s="119">
        <f t="shared" si="3"/>
        <v>16.8</v>
      </c>
      <c r="R18" s="119">
        <f t="shared" si="4"/>
        <v>9.34</v>
      </c>
      <c r="S18" s="121"/>
      <c r="T18" s="119" t="s">
        <v>112</v>
      </c>
      <c r="U18" s="119">
        <v>16.35</v>
      </c>
      <c r="V18" s="122">
        <v>9.24</v>
      </c>
      <c r="W18" s="118">
        <f t="shared" si="5"/>
        <v>16.8</v>
      </c>
      <c r="X18" s="119">
        <f t="shared" si="6"/>
        <v>9.24</v>
      </c>
      <c r="Y18" s="128">
        <f t="shared" si="7"/>
        <v>159.74025974025972</v>
      </c>
      <c r="Z18" s="83">
        <f t="shared" si="8"/>
        <v>9.076151121605665</v>
      </c>
    </row>
    <row r="19" spans="2:26" ht="17.25" thickBot="1">
      <c r="B19" s="135">
        <v>15</v>
      </c>
      <c r="C19" s="136" t="s">
        <v>101</v>
      </c>
      <c r="D19" s="137"/>
      <c r="E19" s="143">
        <v>13.55</v>
      </c>
      <c r="F19" s="140">
        <v>10.03</v>
      </c>
      <c r="G19" s="140">
        <v>14.25</v>
      </c>
      <c r="H19" s="140">
        <v>9.87</v>
      </c>
      <c r="I19" s="140">
        <v>15.85</v>
      </c>
      <c r="J19" s="140">
        <v>9.84</v>
      </c>
      <c r="K19" s="140">
        <v>15.6</v>
      </c>
      <c r="L19" s="144">
        <v>10.1</v>
      </c>
      <c r="M19" s="118">
        <f t="shared" si="0"/>
        <v>59.25</v>
      </c>
      <c r="N19" s="119">
        <f t="shared" si="1"/>
        <v>13.55</v>
      </c>
      <c r="O19" s="119">
        <f t="shared" si="2"/>
        <v>45.7</v>
      </c>
      <c r="P19" s="126">
        <v>15</v>
      </c>
      <c r="Q19" s="119">
        <f t="shared" si="3"/>
        <v>15.85</v>
      </c>
      <c r="R19" s="119">
        <f t="shared" si="4"/>
        <v>9.84</v>
      </c>
      <c r="S19" s="127"/>
      <c r="T19" s="119" t="s">
        <v>112</v>
      </c>
      <c r="U19" s="119">
        <v>14.9</v>
      </c>
      <c r="V19" s="122">
        <v>9.43</v>
      </c>
      <c r="W19" s="118">
        <f t="shared" si="5"/>
        <v>15.85</v>
      </c>
      <c r="X19" s="119">
        <f t="shared" si="6"/>
        <v>9.43</v>
      </c>
      <c r="Y19" s="128">
        <f t="shared" si="7"/>
        <v>156.5217391304348</v>
      </c>
      <c r="Z19" s="83">
        <f t="shared" si="8"/>
        <v>8.893280632411068</v>
      </c>
    </row>
    <row r="20" spans="2:26" ht="17.25" thickBot="1">
      <c r="B20" s="135">
        <v>16</v>
      </c>
      <c r="C20" s="136" t="s">
        <v>102</v>
      </c>
      <c r="D20" s="137"/>
      <c r="E20" s="143">
        <v>11.9</v>
      </c>
      <c r="F20" s="140">
        <v>12.41</v>
      </c>
      <c r="G20" s="140">
        <v>12.25</v>
      </c>
      <c r="H20" s="140">
        <v>11.9</v>
      </c>
      <c r="I20" s="140">
        <v>15.85</v>
      </c>
      <c r="J20" s="140">
        <v>9.66</v>
      </c>
      <c r="K20" s="140">
        <v>15.05</v>
      </c>
      <c r="L20" s="144">
        <v>9.97</v>
      </c>
      <c r="M20" s="118">
        <f t="shared" si="0"/>
        <v>55.05</v>
      </c>
      <c r="N20" s="119">
        <f t="shared" si="1"/>
        <v>11.9</v>
      </c>
      <c r="O20" s="119">
        <f t="shared" si="2"/>
        <v>43.15</v>
      </c>
      <c r="P20" s="126">
        <v>16</v>
      </c>
      <c r="Q20" s="119">
        <f t="shared" si="3"/>
        <v>15.85</v>
      </c>
      <c r="R20" s="119">
        <f t="shared" si="4"/>
        <v>9.66</v>
      </c>
      <c r="S20" s="129"/>
      <c r="T20" s="119" t="s">
        <v>112</v>
      </c>
      <c r="U20" s="119">
        <v>10.7</v>
      </c>
      <c r="V20" s="122">
        <v>14.49</v>
      </c>
      <c r="W20" s="118">
        <f t="shared" si="5"/>
        <v>15.85</v>
      </c>
      <c r="X20" s="119">
        <f t="shared" si="6"/>
        <v>9.66</v>
      </c>
      <c r="Y20" s="128">
        <f t="shared" si="7"/>
        <v>152.7950310559006</v>
      </c>
      <c r="Z20" s="83">
        <f t="shared" si="8"/>
        <v>8.6815358554489</v>
      </c>
    </row>
    <row r="21" spans="2:26" ht="17.25" thickBot="1">
      <c r="B21" s="135">
        <v>17</v>
      </c>
      <c r="C21" s="136" t="s">
        <v>103</v>
      </c>
      <c r="D21" s="137"/>
      <c r="E21" s="143">
        <v>11.9</v>
      </c>
      <c r="F21" s="140">
        <v>9.97</v>
      </c>
      <c r="G21" s="140">
        <v>13.4</v>
      </c>
      <c r="H21" s="140">
        <v>10.7</v>
      </c>
      <c r="I21" s="140">
        <v>14.8</v>
      </c>
      <c r="J21" s="140">
        <v>9.89</v>
      </c>
      <c r="K21" s="140">
        <v>13.05</v>
      </c>
      <c r="L21" s="144">
        <v>10.02</v>
      </c>
      <c r="M21" s="118">
        <f t="shared" si="0"/>
        <v>53.150000000000006</v>
      </c>
      <c r="N21" s="119">
        <f t="shared" si="1"/>
        <v>11.9</v>
      </c>
      <c r="O21" s="119">
        <f t="shared" si="2"/>
        <v>41.25000000000001</v>
      </c>
      <c r="P21" s="126">
        <v>17</v>
      </c>
      <c r="Q21" s="119">
        <f t="shared" si="3"/>
        <v>14.8</v>
      </c>
      <c r="R21" s="119">
        <f t="shared" si="4"/>
        <v>9.89</v>
      </c>
      <c r="S21" s="121"/>
      <c r="T21" s="119" t="s">
        <v>113</v>
      </c>
      <c r="U21" s="119">
        <v>15.4</v>
      </c>
      <c r="V21" s="122">
        <v>10.07</v>
      </c>
      <c r="W21" s="118">
        <f t="shared" si="5"/>
        <v>15.4</v>
      </c>
      <c r="X21" s="119">
        <f t="shared" si="6"/>
        <v>9.89</v>
      </c>
      <c r="Y21" s="128">
        <f t="shared" si="7"/>
        <v>149.24165824064713</v>
      </c>
      <c r="Z21" s="83">
        <f t="shared" si="8"/>
        <v>8.47963967276404</v>
      </c>
    </row>
    <row r="22" spans="2:26" ht="17.25" thickBot="1">
      <c r="B22" s="135">
        <v>18</v>
      </c>
      <c r="C22" s="136" t="s">
        <v>104</v>
      </c>
      <c r="D22" s="137"/>
      <c r="E22" s="143">
        <v>11.55</v>
      </c>
      <c r="F22" s="140">
        <v>11.22</v>
      </c>
      <c r="G22" s="140">
        <v>12.05</v>
      </c>
      <c r="H22" s="140">
        <v>12.18</v>
      </c>
      <c r="I22" s="140">
        <v>12.2</v>
      </c>
      <c r="J22" s="140">
        <v>11.48</v>
      </c>
      <c r="K22" s="140">
        <v>10.6</v>
      </c>
      <c r="L22" s="144">
        <v>10.65</v>
      </c>
      <c r="M22" s="118">
        <f t="shared" si="0"/>
        <v>46.4</v>
      </c>
      <c r="N22" s="119">
        <f t="shared" si="1"/>
        <v>10.6</v>
      </c>
      <c r="O22" s="119">
        <f t="shared" si="2"/>
        <v>35.8</v>
      </c>
      <c r="P22" s="126">
        <v>19</v>
      </c>
      <c r="Q22" s="119">
        <f t="shared" si="3"/>
        <v>12.2</v>
      </c>
      <c r="R22" s="119">
        <f t="shared" si="4"/>
        <v>10.65</v>
      </c>
      <c r="S22" s="129"/>
      <c r="T22" s="119" t="s">
        <v>113</v>
      </c>
      <c r="U22" s="119">
        <v>11.7</v>
      </c>
      <c r="V22" s="122">
        <v>12.25</v>
      </c>
      <c r="W22" s="118">
        <f t="shared" si="5"/>
        <v>12.2</v>
      </c>
      <c r="X22" s="119">
        <f t="shared" si="6"/>
        <v>10.65</v>
      </c>
      <c r="Y22" s="128">
        <f t="shared" si="7"/>
        <v>138.59154929577463</v>
      </c>
      <c r="Z22" s="83">
        <f t="shared" si="8"/>
        <v>7.8745198463508315</v>
      </c>
    </row>
    <row r="23" spans="2:26" ht="17.25" thickBot="1">
      <c r="B23" s="135">
        <v>19</v>
      </c>
      <c r="C23" s="136" t="s">
        <v>107</v>
      </c>
      <c r="D23" s="137"/>
      <c r="E23" s="143">
        <v>13.9</v>
      </c>
      <c r="F23" s="140">
        <v>10.86</v>
      </c>
      <c r="G23" s="140">
        <v>12.95</v>
      </c>
      <c r="H23" s="140">
        <v>11.26</v>
      </c>
      <c r="I23" s="140">
        <v>13.05</v>
      </c>
      <c r="J23" s="140">
        <v>10.93</v>
      </c>
      <c r="K23" s="140">
        <v>14.05</v>
      </c>
      <c r="L23" s="144">
        <v>10.1</v>
      </c>
      <c r="M23" s="118">
        <f t="shared" si="0"/>
        <v>53.95</v>
      </c>
      <c r="N23" s="119">
        <f t="shared" si="1"/>
        <v>12.95</v>
      </c>
      <c r="O23" s="119">
        <f t="shared" si="2"/>
        <v>41</v>
      </c>
      <c r="P23" s="126">
        <v>18</v>
      </c>
      <c r="Q23" s="119">
        <f t="shared" si="3"/>
        <v>14.05</v>
      </c>
      <c r="R23" s="119">
        <f t="shared" si="4"/>
        <v>10.1</v>
      </c>
      <c r="S23" s="127"/>
      <c r="T23" s="119" t="s">
        <v>113</v>
      </c>
      <c r="U23" s="119">
        <v>10.75</v>
      </c>
      <c r="V23" s="122">
        <v>10.24</v>
      </c>
      <c r="W23" s="118">
        <f t="shared" si="5"/>
        <v>14.05</v>
      </c>
      <c r="X23" s="119">
        <f t="shared" si="6"/>
        <v>10.1</v>
      </c>
      <c r="Y23" s="128">
        <f t="shared" si="7"/>
        <v>146.13861386138615</v>
      </c>
      <c r="Z23" s="83">
        <f t="shared" si="8"/>
        <v>8.303330333033303</v>
      </c>
    </row>
    <row r="24" spans="2:26" ht="17.25" thickBot="1">
      <c r="B24" s="135">
        <v>20</v>
      </c>
      <c r="C24" s="136" t="s">
        <v>105</v>
      </c>
      <c r="D24" s="137"/>
      <c r="E24" s="143">
        <v>0</v>
      </c>
      <c r="F24" s="140">
        <v>0</v>
      </c>
      <c r="G24" s="140">
        <v>12.75</v>
      </c>
      <c r="H24" s="140">
        <v>11.7</v>
      </c>
      <c r="I24" s="140">
        <v>13.65</v>
      </c>
      <c r="J24" s="140">
        <v>11.41</v>
      </c>
      <c r="K24" s="140">
        <v>0</v>
      </c>
      <c r="L24" s="144">
        <v>0</v>
      </c>
      <c r="M24" s="118">
        <f t="shared" si="0"/>
        <v>26.4</v>
      </c>
      <c r="N24" s="119">
        <f t="shared" si="1"/>
        <v>0</v>
      </c>
      <c r="O24" s="119">
        <f t="shared" si="2"/>
        <v>26.4</v>
      </c>
      <c r="P24" s="126" t="s">
        <v>87</v>
      </c>
      <c r="Q24" s="119">
        <f t="shared" si="3"/>
        <v>13.65</v>
      </c>
      <c r="R24" s="119">
        <f t="shared" si="4"/>
        <v>0</v>
      </c>
      <c r="S24" s="126" t="s">
        <v>87</v>
      </c>
      <c r="T24" s="126" t="s">
        <v>87</v>
      </c>
      <c r="U24" s="119">
        <v>0</v>
      </c>
      <c r="V24" s="122">
        <v>0</v>
      </c>
      <c r="W24" s="118">
        <f t="shared" si="5"/>
        <v>13.65</v>
      </c>
      <c r="X24" s="119">
        <v>11.41</v>
      </c>
      <c r="Y24" s="128">
        <f t="shared" si="7"/>
        <v>129.36021034180544</v>
      </c>
      <c r="Z24" s="83">
        <f t="shared" si="8"/>
        <v>7.350011951238945</v>
      </c>
    </row>
    <row r="25" spans="2:26" ht="17.25" thickBot="1">
      <c r="B25" s="145">
        <v>21</v>
      </c>
      <c r="C25" s="146" t="s">
        <v>106</v>
      </c>
      <c r="D25" s="147"/>
      <c r="E25" s="148">
        <v>0</v>
      </c>
      <c r="F25" s="149">
        <v>0</v>
      </c>
      <c r="G25" s="149">
        <v>12.4</v>
      </c>
      <c r="H25" s="149">
        <v>11.32</v>
      </c>
      <c r="I25" s="149">
        <v>13.4</v>
      </c>
      <c r="J25" s="149">
        <v>11.24</v>
      </c>
      <c r="K25" s="149">
        <v>0</v>
      </c>
      <c r="L25" s="150">
        <v>0</v>
      </c>
      <c r="M25" s="130">
        <f t="shared" si="0"/>
        <v>25.8</v>
      </c>
      <c r="N25" s="131">
        <f t="shared" si="1"/>
        <v>0</v>
      </c>
      <c r="O25" s="131">
        <f t="shared" si="2"/>
        <v>25.8</v>
      </c>
      <c r="P25" s="132" t="s">
        <v>87</v>
      </c>
      <c r="Q25" s="131">
        <f t="shared" si="3"/>
        <v>13.4</v>
      </c>
      <c r="R25" s="131">
        <f t="shared" si="4"/>
        <v>0</v>
      </c>
      <c r="S25" s="132" t="s">
        <v>87</v>
      </c>
      <c r="T25" s="132" t="s">
        <v>87</v>
      </c>
      <c r="U25" s="131">
        <v>0</v>
      </c>
      <c r="V25" s="133">
        <v>0</v>
      </c>
      <c r="W25" s="130">
        <f t="shared" si="5"/>
        <v>13.4</v>
      </c>
      <c r="X25" s="131">
        <v>11.32</v>
      </c>
      <c r="Y25" s="134">
        <f t="shared" si="7"/>
        <v>130.3886925795053</v>
      </c>
      <c r="Z25" s="83">
        <f t="shared" si="8"/>
        <v>7.408448442017346</v>
      </c>
    </row>
    <row r="26" spans="2:26" ht="15" hidden="1">
      <c r="B26" s="84"/>
      <c r="C26" t="s">
        <v>78</v>
      </c>
      <c r="D26" s="85"/>
      <c r="E26" s="11">
        <v>0</v>
      </c>
      <c r="F26" s="11">
        <v>0</v>
      </c>
      <c r="G26" s="11">
        <v>0</v>
      </c>
      <c r="H26" s="11">
        <v>0</v>
      </c>
      <c r="I26" s="11">
        <v>0</v>
      </c>
      <c r="J26" s="11">
        <v>0</v>
      </c>
      <c r="K26" s="11">
        <v>0</v>
      </c>
      <c r="L26" s="11">
        <v>0</v>
      </c>
      <c r="M26" s="86">
        <f t="shared" si="0"/>
        <v>0</v>
      </c>
      <c r="N26" s="86">
        <f t="shared" si="1"/>
        <v>0</v>
      </c>
      <c r="O26" s="86">
        <f t="shared" si="2"/>
        <v>0</v>
      </c>
      <c r="P26" s="86"/>
      <c r="Q26" s="86">
        <f t="shared" si="3"/>
        <v>0</v>
      </c>
      <c r="R26" s="86">
        <f t="shared" si="4"/>
        <v>0</v>
      </c>
      <c r="S26" s="86"/>
      <c r="T26" s="86"/>
      <c r="U26" s="86">
        <v>0</v>
      </c>
      <c r="V26" s="86"/>
      <c r="W26" s="86">
        <f t="shared" si="5"/>
        <v>0</v>
      </c>
      <c r="X26" s="86">
        <f>MIN(R26,V26)</f>
        <v>0</v>
      </c>
      <c r="Y26" s="87">
        <f t="shared" si="7"/>
      </c>
      <c r="Z26" s="55">
        <f t="shared" si="8"/>
      </c>
    </row>
    <row r="27" spans="2:26" ht="13.5" thickTop="1">
      <c r="B27"/>
      <c r="C27"/>
      <c r="D27" s="1"/>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5:K58 I5:I58 G5:G58 E5: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5:L58 J5:J58 H5:H58 F5:F58">
      <formula1>$G$3</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66" t="s">
        <v>21</v>
      </c>
      <c r="D4" s="166"/>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3" t="s">
        <v>19</v>
      </c>
      <c r="M5" s="164"/>
      <c r="N5" s="165"/>
      <c r="O5" s="1"/>
      <c r="P5" s="8"/>
      <c r="Q5" s="40"/>
      <c r="R5" s="40"/>
      <c r="S5" s="10" t="s">
        <v>22</v>
      </c>
      <c r="T5"/>
      <c r="U5" s="24"/>
      <c r="V5" s="21"/>
      <c r="W5" s="22"/>
      <c r="X5" s="13"/>
      <c r="Y5" s="13"/>
      <c r="Z5" s="13"/>
      <c r="AA5" s="22"/>
      <c r="AB5" s="13"/>
      <c r="AC5" s="13"/>
      <c r="AD5" s="22"/>
      <c r="AE5" s="168"/>
      <c r="AF5" s="168"/>
      <c r="AG5" s="168"/>
      <c r="AH5" s="22"/>
      <c r="AI5" s="22"/>
      <c r="AJ5" s="13"/>
      <c r="AK5" s="13"/>
      <c r="AL5" s="26"/>
      <c r="AN5" s="24"/>
      <c r="AO5" s="21"/>
      <c r="AP5" s="22"/>
      <c r="AQ5" s="13"/>
      <c r="AR5" s="13"/>
      <c r="AS5" s="13"/>
      <c r="AT5" s="22"/>
      <c r="AU5" s="13"/>
      <c r="AV5" s="13"/>
      <c r="AW5" s="22"/>
      <c r="AX5" s="168"/>
      <c r="AY5" s="168"/>
      <c r="AZ5" s="168"/>
      <c r="BA5" s="22"/>
      <c r="BB5" s="22"/>
      <c r="BC5" s="13"/>
      <c r="BD5" s="13"/>
      <c r="BE5" s="26"/>
      <c r="BG5" s="24"/>
      <c r="BH5" s="21"/>
      <c r="BI5" s="22"/>
      <c r="BJ5" s="13"/>
      <c r="BK5" s="13"/>
      <c r="BL5" s="13"/>
      <c r="BM5" s="22"/>
      <c r="BN5" s="13"/>
      <c r="BO5" s="13"/>
      <c r="BP5" s="22"/>
      <c r="BQ5" s="168"/>
      <c r="BR5" s="168"/>
      <c r="BS5" s="168"/>
      <c r="BT5" s="22"/>
      <c r="BU5" s="22"/>
      <c r="BV5" s="13"/>
      <c r="BW5" s="13"/>
      <c r="BX5" s="26"/>
      <c r="BZ5" s="24"/>
      <c r="CA5" s="21"/>
      <c r="CB5" s="22"/>
      <c r="CC5" s="13"/>
      <c r="CD5" s="13"/>
      <c r="CE5" s="13"/>
      <c r="CF5" s="22"/>
      <c r="CG5" s="13"/>
      <c r="CH5" s="13"/>
      <c r="CI5" s="22"/>
      <c r="CJ5" s="168"/>
      <c r="CK5" s="168"/>
      <c r="CL5" s="168"/>
      <c r="CM5" s="22"/>
      <c r="CN5" s="22"/>
      <c r="CO5" s="13"/>
      <c r="CP5" s="13"/>
      <c r="CQ5" s="26"/>
      <c r="CS5" s="24"/>
      <c r="CT5" s="21"/>
      <c r="CU5" s="22"/>
      <c r="CV5" s="13"/>
      <c r="CW5" s="13"/>
      <c r="CX5" s="13"/>
      <c r="CY5" s="22"/>
      <c r="CZ5" s="13"/>
      <c r="DA5" s="13"/>
      <c r="DB5" s="22"/>
      <c r="DC5" s="168"/>
      <c r="DD5" s="168"/>
      <c r="DE5" s="168"/>
      <c r="DF5" s="22"/>
      <c r="DG5" s="22"/>
      <c r="DH5" s="13"/>
      <c r="DI5" s="13"/>
      <c r="DJ5" s="26"/>
      <c r="DL5" s="24"/>
      <c r="DM5" s="21"/>
      <c r="DN5" s="22"/>
      <c r="DO5" s="13"/>
      <c r="DP5" s="13"/>
      <c r="DQ5" s="13"/>
      <c r="DR5" s="22"/>
      <c r="DS5" s="13"/>
      <c r="DT5" s="13"/>
      <c r="DU5" s="22"/>
      <c r="DV5" s="168"/>
      <c r="DW5" s="168"/>
      <c r="DX5" s="168"/>
      <c r="DY5" s="22"/>
      <c r="DZ5" s="22"/>
      <c r="EA5" s="13"/>
      <c r="EB5" s="13"/>
      <c r="EC5" s="26"/>
      <c r="EE5" s="24"/>
      <c r="EF5" s="21"/>
      <c r="EG5" s="22"/>
      <c r="EH5" s="13"/>
      <c r="EI5" s="13"/>
      <c r="EJ5" s="13"/>
      <c r="EK5" s="22"/>
      <c r="EL5" s="13"/>
      <c r="EM5" s="13"/>
      <c r="EN5" s="22"/>
      <c r="EO5" s="168"/>
      <c r="EP5" s="168"/>
      <c r="EQ5" s="168"/>
      <c r="ER5" s="22"/>
      <c r="ES5" s="22"/>
      <c r="ET5" s="13"/>
      <c r="EU5" s="13"/>
      <c r="EV5" s="26"/>
      <c r="EX5" s="24"/>
      <c r="EY5" s="21"/>
      <c r="EZ5" s="22"/>
      <c r="FA5" s="13"/>
      <c r="FB5" s="13"/>
      <c r="FC5" s="13"/>
      <c r="FD5" s="22"/>
      <c r="FE5" s="13"/>
      <c r="FF5" s="13"/>
      <c r="FG5" s="22"/>
      <c r="FH5" s="168"/>
      <c r="FI5" s="168"/>
      <c r="FJ5" s="168"/>
      <c r="FK5" s="22"/>
      <c r="FL5" s="22"/>
      <c r="FM5" s="13"/>
      <c r="FN5" s="13"/>
      <c r="FO5" s="26"/>
      <c r="FQ5" s="24"/>
      <c r="FR5" s="21"/>
      <c r="FS5" s="22"/>
      <c r="FT5" s="13"/>
      <c r="FU5" s="13"/>
      <c r="FV5" s="13"/>
      <c r="FW5" s="22"/>
      <c r="FX5" s="13"/>
      <c r="FY5" s="13"/>
      <c r="FZ5" s="22"/>
      <c r="GA5" s="168"/>
      <c r="GB5" s="168"/>
      <c r="GC5" s="168"/>
      <c r="GD5" s="22"/>
      <c r="GE5" s="22"/>
      <c r="GF5" s="13"/>
      <c r="GG5" s="13"/>
      <c r="GH5" s="26"/>
      <c r="GJ5" s="24"/>
      <c r="GK5" s="21"/>
      <c r="GL5" s="22"/>
      <c r="GM5" s="13"/>
      <c r="GN5" s="13"/>
      <c r="GO5" s="13"/>
      <c r="GP5" s="22"/>
      <c r="GQ5" s="13"/>
      <c r="GR5" s="13"/>
      <c r="GS5" s="22"/>
      <c r="GT5" s="168"/>
      <c r="GU5" s="168"/>
      <c r="GV5" s="168"/>
      <c r="GW5" s="22"/>
      <c r="GX5" s="22"/>
      <c r="GY5" s="13"/>
      <c r="GZ5" s="13"/>
      <c r="HA5" s="26"/>
      <c r="HC5" s="24"/>
      <c r="HD5" s="21"/>
      <c r="HE5" s="22"/>
      <c r="HF5" s="13"/>
      <c r="HG5" s="13"/>
      <c r="HH5" s="13"/>
      <c r="HI5" s="22"/>
      <c r="HJ5" s="13"/>
      <c r="HK5" s="13"/>
      <c r="HL5" s="22"/>
      <c r="HM5" s="168"/>
      <c r="HN5" s="168"/>
      <c r="HO5" s="168"/>
      <c r="HP5" s="22"/>
      <c r="HQ5" s="22"/>
      <c r="HR5" s="13"/>
      <c r="HS5" s="13"/>
      <c r="HT5" s="26"/>
      <c r="HV5" s="24"/>
      <c r="HW5" s="21"/>
      <c r="HX5" s="22"/>
      <c r="HY5" s="13"/>
      <c r="HZ5" s="13"/>
      <c r="IA5" s="13"/>
      <c r="IB5" s="22"/>
      <c r="IC5" s="13"/>
      <c r="ID5" s="13"/>
      <c r="IE5" s="22"/>
      <c r="IF5" s="168"/>
      <c r="IG5" s="168"/>
      <c r="IH5" s="168"/>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66" t="s">
        <v>36</v>
      </c>
      <c r="D9" s="166"/>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3" t="s">
        <v>19</v>
      </c>
      <c r="M10" s="164"/>
      <c r="N10" s="165"/>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66" t="s">
        <v>37</v>
      </c>
      <c r="D19" s="166"/>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3" t="s">
        <v>19</v>
      </c>
      <c r="M20" s="164"/>
      <c r="N20" s="165"/>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66" t="s">
        <v>35</v>
      </c>
      <c r="D29" s="166"/>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3" t="s">
        <v>19</v>
      </c>
      <c r="M30" s="164"/>
      <c r="N30" s="165"/>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66" t="s">
        <v>38</v>
      </c>
      <c r="D49" s="166"/>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3" t="s">
        <v>19</v>
      </c>
      <c r="M50" s="164"/>
      <c r="N50" s="165"/>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66" t="s">
        <v>42</v>
      </c>
      <c r="D159" s="166"/>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3" t="s">
        <v>19</v>
      </c>
      <c r="M160" s="164"/>
      <c r="N160" s="165"/>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66" t="s">
        <v>43</v>
      </c>
      <c r="D269" s="166"/>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3" t="s">
        <v>19</v>
      </c>
      <c r="M270" s="164"/>
      <c r="N270" s="165"/>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66" t="s">
        <v>49</v>
      </c>
      <c r="D379" s="166"/>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3" t="s">
        <v>19</v>
      </c>
      <c r="M380" s="164"/>
      <c r="N380" s="165"/>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7"/>
      <c r="D718" s="167"/>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8"/>
      <c r="M719" s="168"/>
      <c r="N719" s="168"/>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7"/>
      <c r="D778" s="167"/>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8"/>
      <c r="M779" s="168"/>
      <c r="N779" s="168"/>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7"/>
      <c r="D838" s="167"/>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8"/>
      <c r="M839" s="168"/>
      <c r="N839" s="168"/>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7"/>
      <c r="D898" s="167"/>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8"/>
      <c r="M899" s="168"/>
      <c r="N899" s="168"/>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7"/>
      <c r="D958" s="167"/>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8"/>
      <c r="M959" s="168"/>
      <c r="N959" s="168"/>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7"/>
      <c r="D1018" s="167"/>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8"/>
      <c r="M1019" s="168"/>
      <c r="N1019" s="168"/>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74</v>
      </c>
      <c r="B1" s="18"/>
      <c r="C1" s="11">
        <v>16.6</v>
      </c>
      <c r="D1" s="11">
        <v>9.31</v>
      </c>
      <c r="E1" s="11">
        <v>14.25</v>
      </c>
      <c r="F1" s="11">
        <v>10.16</v>
      </c>
      <c r="G1" s="11">
        <v>16.55</v>
      </c>
      <c r="H1" s="11">
        <v>9.71</v>
      </c>
      <c r="I1" s="11">
        <v>15.9</v>
      </c>
      <c r="J1" s="11">
        <v>9.37</v>
      </c>
      <c r="K1" s="17">
        <f aca="true" t="shared" si="0" ref="K1:K22">IF(((SUM(C1:J1))*100)&lt;&gt;INT((SUM(C1:J1)*100)),"Too many dec places","")</f>
      </c>
    </row>
    <row r="2" spans="1:11" ht="15">
      <c r="A2" t="s">
        <v>61</v>
      </c>
      <c r="B2" s="15"/>
      <c r="C2" s="11">
        <v>15.2</v>
      </c>
      <c r="D2" s="11">
        <v>9.04</v>
      </c>
      <c r="E2" s="11">
        <v>14.85</v>
      </c>
      <c r="F2" s="11">
        <v>8.84</v>
      </c>
      <c r="G2" s="11">
        <v>13.2</v>
      </c>
      <c r="H2" s="11">
        <v>8.95</v>
      </c>
      <c r="I2" s="11">
        <v>17.65</v>
      </c>
      <c r="J2" s="11">
        <v>8.59</v>
      </c>
      <c r="K2" s="17">
        <f t="shared" si="0"/>
      </c>
    </row>
    <row r="3" spans="1:11" ht="15">
      <c r="A3" t="s">
        <v>62</v>
      </c>
      <c r="B3" s="15"/>
      <c r="C3" s="11">
        <v>14.9</v>
      </c>
      <c r="D3" s="11">
        <v>9.22</v>
      </c>
      <c r="E3" s="11">
        <v>18.6</v>
      </c>
      <c r="F3" s="11">
        <v>8.81</v>
      </c>
      <c r="G3" s="11">
        <v>17.75</v>
      </c>
      <c r="H3" s="11">
        <v>8.58</v>
      </c>
      <c r="I3" s="11">
        <v>18.6</v>
      </c>
      <c r="J3" s="11">
        <v>8.94</v>
      </c>
      <c r="K3" s="17">
        <f t="shared" si="0"/>
      </c>
    </row>
    <row r="4" spans="1:11" ht="15">
      <c r="A4" t="s">
        <v>76</v>
      </c>
      <c r="B4" s="15"/>
      <c r="C4" s="11">
        <v>11.9</v>
      </c>
      <c r="D4" s="11">
        <v>9.97</v>
      </c>
      <c r="E4" s="11">
        <v>13.4</v>
      </c>
      <c r="F4" s="11">
        <v>10.7</v>
      </c>
      <c r="G4" s="11">
        <v>14.8</v>
      </c>
      <c r="H4" s="11">
        <v>9.89</v>
      </c>
      <c r="I4" s="11">
        <v>13.05</v>
      </c>
      <c r="J4" s="11">
        <v>10.02</v>
      </c>
      <c r="K4" s="17">
        <f t="shared" si="0"/>
      </c>
    </row>
    <row r="5" spans="1:11" ht="15">
      <c r="A5" t="s">
        <v>64</v>
      </c>
      <c r="B5" s="15"/>
      <c r="C5" s="11">
        <v>14.1</v>
      </c>
      <c r="D5" s="11">
        <v>9.65</v>
      </c>
      <c r="E5" s="11">
        <v>13.8</v>
      </c>
      <c r="F5" s="11">
        <v>9.52</v>
      </c>
      <c r="G5" s="11">
        <v>16.8</v>
      </c>
      <c r="H5" s="11">
        <v>9.05</v>
      </c>
      <c r="I5" s="11">
        <v>16.8</v>
      </c>
      <c r="J5" s="11">
        <v>9.47</v>
      </c>
      <c r="K5" s="17">
        <f t="shared" si="0"/>
      </c>
    </row>
    <row r="6" spans="1:11" ht="15">
      <c r="A6" t="s">
        <v>63</v>
      </c>
      <c r="B6" s="15"/>
      <c r="C6" s="11">
        <v>16.2</v>
      </c>
      <c r="D6" s="11">
        <v>10.21</v>
      </c>
      <c r="E6" s="11">
        <v>17.1</v>
      </c>
      <c r="F6" s="11">
        <v>9.49</v>
      </c>
      <c r="G6" s="11">
        <v>19.35</v>
      </c>
      <c r="H6" s="11">
        <v>8.9</v>
      </c>
      <c r="I6" s="11">
        <v>13.45</v>
      </c>
      <c r="J6" s="11">
        <v>10.5</v>
      </c>
      <c r="K6" s="17">
        <f t="shared" si="0"/>
      </c>
    </row>
    <row r="7" spans="1:11" ht="15">
      <c r="A7" t="s">
        <v>79</v>
      </c>
      <c r="B7" s="15"/>
      <c r="C7" s="11">
        <v>11.55</v>
      </c>
      <c r="D7" s="11">
        <v>11.22</v>
      </c>
      <c r="E7" s="11">
        <v>12.05</v>
      </c>
      <c r="F7" s="11">
        <v>12.18</v>
      </c>
      <c r="G7" s="11">
        <v>12.2</v>
      </c>
      <c r="H7" s="11">
        <v>11.48</v>
      </c>
      <c r="I7" s="11">
        <v>10.6</v>
      </c>
      <c r="J7" s="11">
        <v>10.65</v>
      </c>
      <c r="K7" s="17">
        <f t="shared" si="0"/>
      </c>
    </row>
    <row r="8" spans="1:11" ht="15">
      <c r="A8" t="s">
        <v>69</v>
      </c>
      <c r="B8" s="15"/>
      <c r="C8" s="11">
        <v>17.15</v>
      </c>
      <c r="D8" s="11">
        <v>9.42</v>
      </c>
      <c r="E8" s="11">
        <v>16.1</v>
      </c>
      <c r="F8" s="11">
        <v>9.06</v>
      </c>
      <c r="G8" s="11">
        <v>17.6</v>
      </c>
      <c r="H8" s="11">
        <v>8.94</v>
      </c>
      <c r="I8" s="11">
        <v>13.9</v>
      </c>
      <c r="J8" s="11">
        <v>10.03</v>
      </c>
      <c r="K8" s="17">
        <f t="shared" si="0"/>
      </c>
    </row>
    <row r="9" spans="1:11" ht="15">
      <c r="A9" t="s">
        <v>65</v>
      </c>
      <c r="B9" s="15"/>
      <c r="C9" s="11">
        <v>17.3</v>
      </c>
      <c r="D9" s="11">
        <v>8.87</v>
      </c>
      <c r="E9" s="11">
        <v>17.4</v>
      </c>
      <c r="F9" s="11">
        <v>8.83</v>
      </c>
      <c r="G9" s="11">
        <v>18.55</v>
      </c>
      <c r="H9" s="11">
        <v>9.15</v>
      </c>
      <c r="I9" s="11">
        <v>18.05</v>
      </c>
      <c r="J9" s="11">
        <v>9.22</v>
      </c>
      <c r="K9" s="17">
        <f t="shared" si="0"/>
      </c>
    </row>
    <row r="10" spans="1:11" ht="15">
      <c r="A10" t="s">
        <v>60</v>
      </c>
      <c r="B10" s="15"/>
      <c r="C10" s="11">
        <v>16.15</v>
      </c>
      <c r="D10" s="11">
        <v>9.81</v>
      </c>
      <c r="E10" s="11">
        <v>16.65</v>
      </c>
      <c r="F10" s="11">
        <v>9.81</v>
      </c>
      <c r="G10" s="11">
        <v>17.4</v>
      </c>
      <c r="H10" s="11">
        <v>9.75</v>
      </c>
      <c r="I10" s="11">
        <v>15.05</v>
      </c>
      <c r="J10" s="11">
        <v>10.31</v>
      </c>
      <c r="K10" s="17">
        <f t="shared" si="0"/>
      </c>
    </row>
    <row r="11" spans="1:11" ht="15">
      <c r="A11" t="s">
        <v>75</v>
      </c>
      <c r="B11" s="15"/>
      <c r="C11" s="11">
        <v>13.9</v>
      </c>
      <c r="D11" s="11">
        <v>10.86</v>
      </c>
      <c r="E11" s="11">
        <v>12.95</v>
      </c>
      <c r="F11" s="11">
        <v>11.26</v>
      </c>
      <c r="G11" s="11">
        <v>13.05</v>
      </c>
      <c r="H11" s="11">
        <v>10.93</v>
      </c>
      <c r="I11" s="11">
        <v>14.05</v>
      </c>
      <c r="J11" s="11">
        <v>10.1</v>
      </c>
      <c r="K11" s="17">
        <f t="shared" si="0"/>
      </c>
    </row>
    <row r="12" spans="1:11" ht="15">
      <c r="A12" t="s">
        <v>73</v>
      </c>
      <c r="B12" s="15"/>
      <c r="C12" s="11">
        <v>11.9</v>
      </c>
      <c r="D12" s="11">
        <v>12.41</v>
      </c>
      <c r="E12" s="11">
        <v>12.25</v>
      </c>
      <c r="F12" s="11">
        <v>11.9</v>
      </c>
      <c r="G12" s="11">
        <v>15.85</v>
      </c>
      <c r="H12" s="11">
        <v>9.66</v>
      </c>
      <c r="I12" s="11">
        <v>15.05</v>
      </c>
      <c r="J12" s="11">
        <v>9.97</v>
      </c>
      <c r="K12" s="17">
        <f t="shared" si="0"/>
      </c>
    </row>
    <row r="13" spans="1:11" ht="15">
      <c r="A13" t="s">
        <v>78</v>
      </c>
      <c r="B13" s="15"/>
      <c r="C13" s="11">
        <v>0</v>
      </c>
      <c r="D13" s="11">
        <v>0</v>
      </c>
      <c r="E13" s="11">
        <v>0</v>
      </c>
      <c r="F13" s="11">
        <v>0</v>
      </c>
      <c r="G13" s="11">
        <v>0</v>
      </c>
      <c r="H13" s="11">
        <v>0</v>
      </c>
      <c r="I13" s="11">
        <v>0</v>
      </c>
      <c r="J13" s="11">
        <v>0</v>
      </c>
      <c r="K13" s="17">
        <f t="shared" si="0"/>
      </c>
    </row>
    <row r="14" spans="1:11" ht="15">
      <c r="A14" t="s">
        <v>66</v>
      </c>
      <c r="B14" s="15"/>
      <c r="C14" s="11">
        <v>15.6</v>
      </c>
      <c r="D14" s="11">
        <v>10.54</v>
      </c>
      <c r="E14" s="11">
        <v>15.35</v>
      </c>
      <c r="F14" s="11">
        <v>9.99</v>
      </c>
      <c r="G14" s="11">
        <v>16.45</v>
      </c>
      <c r="H14" s="11">
        <v>9.73</v>
      </c>
      <c r="I14" s="11">
        <v>16.35</v>
      </c>
      <c r="J14" s="11">
        <v>9.45</v>
      </c>
      <c r="K14" s="17">
        <f t="shared" si="0"/>
      </c>
    </row>
    <row r="15" spans="1:11" ht="15">
      <c r="A15" t="s">
        <v>67</v>
      </c>
      <c r="B15" s="15"/>
      <c r="C15" s="11">
        <v>16.7</v>
      </c>
      <c r="D15" s="11">
        <v>1.25</v>
      </c>
      <c r="E15" s="11">
        <v>15.75</v>
      </c>
      <c r="F15" s="11">
        <v>10.4</v>
      </c>
      <c r="G15" s="11">
        <v>17.7</v>
      </c>
      <c r="H15" s="11">
        <v>9.25</v>
      </c>
      <c r="I15" s="11">
        <v>15.85</v>
      </c>
      <c r="J15" s="11">
        <v>9.78</v>
      </c>
      <c r="K15" s="17">
        <f t="shared" si="0"/>
      </c>
    </row>
    <row r="16" spans="1:11" ht="15">
      <c r="A16" t="s">
        <v>59</v>
      </c>
      <c r="B16" s="15"/>
      <c r="C16" s="11">
        <v>19.35</v>
      </c>
      <c r="D16" s="11">
        <v>8.25</v>
      </c>
      <c r="E16" s="11">
        <v>17.4</v>
      </c>
      <c r="F16" s="11">
        <v>8.54</v>
      </c>
      <c r="G16" s="11">
        <v>19.35</v>
      </c>
      <c r="H16" s="11">
        <v>8.3</v>
      </c>
      <c r="I16" s="11">
        <v>19</v>
      </c>
      <c r="J16" s="11">
        <v>7.95</v>
      </c>
      <c r="K16" s="17">
        <f t="shared" si="0"/>
      </c>
    </row>
    <row r="17" spans="1:11" ht="15">
      <c r="A17" t="s">
        <v>70</v>
      </c>
      <c r="B17" s="15"/>
      <c r="C17" s="11">
        <v>14.75</v>
      </c>
      <c r="D17" s="11">
        <v>10.61</v>
      </c>
      <c r="E17" s="11">
        <v>14.05</v>
      </c>
      <c r="F17" s="11">
        <v>10.32</v>
      </c>
      <c r="G17" s="11">
        <v>18.15</v>
      </c>
      <c r="H17" s="11">
        <v>8.85</v>
      </c>
      <c r="I17" s="11">
        <v>15.95</v>
      </c>
      <c r="J17" s="11">
        <v>10</v>
      </c>
      <c r="K17" s="17">
        <f t="shared" si="0"/>
      </c>
    </row>
    <row r="18" spans="1:11" ht="15">
      <c r="A18" t="s">
        <v>77</v>
      </c>
      <c r="B18" s="15"/>
      <c r="C18" s="11">
        <v>13.55</v>
      </c>
      <c r="D18" s="11">
        <v>10.03</v>
      </c>
      <c r="E18" s="11">
        <v>14.25</v>
      </c>
      <c r="F18" s="11">
        <v>9.87</v>
      </c>
      <c r="G18" s="11">
        <v>15.85</v>
      </c>
      <c r="H18" s="11">
        <v>9.84</v>
      </c>
      <c r="I18" s="11">
        <v>15.6</v>
      </c>
      <c r="J18" s="11">
        <v>10.1</v>
      </c>
      <c r="K18" s="17">
        <f t="shared" si="0"/>
      </c>
    </row>
    <row r="19" spans="1:11" ht="15">
      <c r="A19" t="s">
        <v>68</v>
      </c>
      <c r="B19" s="15"/>
      <c r="C19" s="11">
        <v>14.7</v>
      </c>
      <c r="D19" s="11">
        <v>9.57</v>
      </c>
      <c r="E19" s="11">
        <v>14.7</v>
      </c>
      <c r="F19" s="11">
        <v>9.64</v>
      </c>
      <c r="G19" s="11">
        <v>16.8</v>
      </c>
      <c r="H19" s="11">
        <v>9.47</v>
      </c>
      <c r="I19" s="11">
        <v>16.05</v>
      </c>
      <c r="J19" s="11">
        <v>9.34</v>
      </c>
      <c r="K19" s="17">
        <f t="shared" si="0"/>
      </c>
    </row>
    <row r="20" spans="1:11" ht="15">
      <c r="A20" t="s">
        <v>80</v>
      </c>
      <c r="B20" s="15"/>
      <c r="C20" s="11">
        <v>17.5</v>
      </c>
      <c r="D20" s="11">
        <v>9.93</v>
      </c>
      <c r="E20" s="11">
        <v>16.2</v>
      </c>
      <c r="F20" s="11">
        <v>9.67</v>
      </c>
      <c r="G20" s="11">
        <v>16.4</v>
      </c>
      <c r="H20" s="11">
        <v>9.26</v>
      </c>
      <c r="I20" s="11">
        <v>15.9</v>
      </c>
      <c r="J20" s="11">
        <v>10.42</v>
      </c>
      <c r="K20" s="17">
        <f t="shared" si="0"/>
      </c>
    </row>
    <row r="21" spans="1:11" ht="15">
      <c r="A21" t="s">
        <v>72</v>
      </c>
      <c r="B21" s="15"/>
      <c r="C21" s="11">
        <v>0</v>
      </c>
      <c r="D21" s="11">
        <v>0</v>
      </c>
      <c r="E21" s="11">
        <v>12.4</v>
      </c>
      <c r="F21" s="11">
        <v>11.32</v>
      </c>
      <c r="G21" s="11">
        <v>13.4</v>
      </c>
      <c r="H21" s="11">
        <v>11.24</v>
      </c>
      <c r="I21" s="11">
        <v>0</v>
      </c>
      <c r="J21" s="11">
        <v>0</v>
      </c>
      <c r="K21" s="17">
        <f t="shared" si="0"/>
      </c>
    </row>
    <row r="22" spans="1:11" ht="15">
      <c r="A22" t="s">
        <v>71</v>
      </c>
      <c r="B22" s="15"/>
      <c r="C22" s="11">
        <v>0</v>
      </c>
      <c r="D22" s="11">
        <v>0</v>
      </c>
      <c r="E22" s="11">
        <v>12.75</v>
      </c>
      <c r="F22" s="11">
        <v>11.7</v>
      </c>
      <c r="G22" s="11">
        <v>13.65</v>
      </c>
      <c r="H22" s="11">
        <v>11.41</v>
      </c>
      <c r="I22" s="11">
        <v>0</v>
      </c>
      <c r="J22" s="11">
        <v>0</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123</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8" t="s">
        <v>28</v>
      </c>
      <c r="E1" s="158"/>
      <c r="F1" s="31"/>
      <c r="G1" s="158" t="s">
        <v>29</v>
      </c>
      <c r="H1" s="158"/>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59"/>
      <c r="D5" s="160"/>
      <c r="E5" s="161"/>
      <c r="G5" s="162"/>
      <c r="H5" s="160"/>
      <c r="I5" s="161"/>
      <c r="K5" s="155"/>
      <c r="L5" s="156"/>
      <c r="M5" s="157"/>
      <c r="O5" s="169"/>
      <c r="P5" s="170"/>
      <c r="Q5" s="171"/>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66</v>
      </c>
      <c r="D7" s="11">
        <v>15.6</v>
      </c>
      <c r="E7" s="11">
        <v>10.54</v>
      </c>
      <c r="F7" s="13"/>
      <c r="G7" t="s">
        <v>74</v>
      </c>
      <c r="H7" s="11">
        <v>14.25</v>
      </c>
      <c r="I7" s="11">
        <v>10.16</v>
      </c>
      <c r="J7" s="22"/>
      <c r="K7" t="s">
        <v>59</v>
      </c>
      <c r="L7" s="11">
        <v>19.35</v>
      </c>
      <c r="M7" s="11">
        <v>8.3</v>
      </c>
      <c r="N7" s="22"/>
      <c r="O7" t="s">
        <v>69</v>
      </c>
      <c r="P7" s="11">
        <v>13.9</v>
      </c>
      <c r="Q7" s="11">
        <v>10.03</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69</v>
      </c>
      <c r="D8" s="11">
        <v>17.15</v>
      </c>
      <c r="E8" s="11">
        <v>9.42</v>
      </c>
      <c r="F8" s="13"/>
      <c r="G8" t="s">
        <v>66</v>
      </c>
      <c r="H8" s="11">
        <v>15.35</v>
      </c>
      <c r="I8" s="11">
        <v>9.99</v>
      </c>
      <c r="J8" s="22"/>
      <c r="K8" t="s">
        <v>74</v>
      </c>
      <c r="L8" s="11">
        <v>16.55</v>
      </c>
      <c r="M8" s="11">
        <v>9.71</v>
      </c>
      <c r="N8" s="22"/>
      <c r="O8" t="s">
        <v>59</v>
      </c>
      <c r="P8" s="11">
        <v>19</v>
      </c>
      <c r="Q8" s="11">
        <v>7.95</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75</v>
      </c>
      <c r="D9" s="11">
        <v>13.9</v>
      </c>
      <c r="E9" s="11">
        <v>10.86</v>
      </c>
      <c r="F9" s="13"/>
      <c r="G9" t="s">
        <v>79</v>
      </c>
      <c r="H9" s="11">
        <v>12.05</v>
      </c>
      <c r="I9" s="11">
        <v>12.18</v>
      </c>
      <c r="J9" s="22"/>
      <c r="K9" t="s">
        <v>60</v>
      </c>
      <c r="L9" s="11">
        <v>17.4</v>
      </c>
      <c r="M9" s="11">
        <v>9.75</v>
      </c>
      <c r="N9" s="22"/>
      <c r="O9" t="s">
        <v>61</v>
      </c>
      <c r="P9" s="11">
        <v>17.65</v>
      </c>
      <c r="Q9" s="11">
        <v>8.59</v>
      </c>
      <c r="R9" s="17">
        <f t="shared" si="1"/>
      </c>
      <c r="S9" s="20"/>
      <c r="T9" s="20"/>
      <c r="U9" s="20"/>
      <c r="V9" s="20"/>
      <c r="W9" s="20"/>
      <c r="X9" s="20"/>
      <c r="Y9" s="20"/>
      <c r="Z9" s="20"/>
      <c r="AA9" s="20"/>
      <c r="AB9" s="20"/>
      <c r="AC9" s="20"/>
      <c r="AD9" s="20"/>
      <c r="AE9" s="20"/>
    </row>
    <row r="10" spans="1:31" ht="12.75">
      <c r="A10" s="3" t="str">
        <f t="shared" si="0"/>
        <v>OK</v>
      </c>
      <c r="B10" s="21">
        <v>4</v>
      </c>
      <c r="C10" t="s">
        <v>61</v>
      </c>
      <c r="D10" s="11">
        <v>15.2</v>
      </c>
      <c r="E10" s="11">
        <v>9.04</v>
      </c>
      <c r="F10" s="13"/>
      <c r="G10" t="s">
        <v>75</v>
      </c>
      <c r="H10" s="11">
        <v>12.95</v>
      </c>
      <c r="I10" s="11">
        <v>11.26</v>
      </c>
      <c r="J10" s="22"/>
      <c r="K10" t="s">
        <v>79</v>
      </c>
      <c r="L10" s="11">
        <v>12.2</v>
      </c>
      <c r="M10" s="11">
        <v>11.48</v>
      </c>
      <c r="N10" s="22"/>
      <c r="O10" t="s">
        <v>60</v>
      </c>
      <c r="P10" s="11">
        <v>15.05</v>
      </c>
      <c r="Q10" s="11">
        <v>10.31</v>
      </c>
      <c r="R10" s="17">
        <f t="shared" si="1"/>
      </c>
      <c r="S10" s="20"/>
      <c r="T10" s="20"/>
      <c r="U10" s="20"/>
      <c r="V10" s="20"/>
      <c r="W10" s="20"/>
      <c r="X10" s="20"/>
      <c r="Y10" s="20"/>
      <c r="Z10" s="20"/>
      <c r="AA10" s="20"/>
      <c r="AB10" s="20"/>
      <c r="AC10" s="20"/>
      <c r="AD10" s="20"/>
      <c r="AE10" s="20"/>
    </row>
    <row r="11" spans="1:37" ht="12.75">
      <c r="A11" s="3" t="str">
        <f t="shared" si="0"/>
        <v>OK</v>
      </c>
      <c r="B11" s="21">
        <v>5</v>
      </c>
      <c r="C11" t="s">
        <v>70</v>
      </c>
      <c r="D11" s="11">
        <v>14.75</v>
      </c>
      <c r="E11" s="11">
        <v>10.61</v>
      </c>
      <c r="F11" s="13"/>
      <c r="G11" t="s">
        <v>64</v>
      </c>
      <c r="H11" s="11">
        <v>13.8</v>
      </c>
      <c r="I11" s="11">
        <v>9.52</v>
      </c>
      <c r="J11" s="22"/>
      <c r="K11" t="s">
        <v>76</v>
      </c>
      <c r="L11" s="11">
        <v>14.8</v>
      </c>
      <c r="M11" s="11">
        <v>9.89</v>
      </c>
      <c r="N11" s="22"/>
      <c r="O11" t="s">
        <v>63</v>
      </c>
      <c r="P11" s="11">
        <v>13.45</v>
      </c>
      <c r="Q11" s="11">
        <v>10.5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63</v>
      </c>
      <c r="D12" s="11">
        <v>16.2</v>
      </c>
      <c r="E12" s="11">
        <v>10.21</v>
      </c>
      <c r="F12" s="13"/>
      <c r="G12" t="s">
        <v>70</v>
      </c>
      <c r="H12" s="11">
        <v>14.05</v>
      </c>
      <c r="I12" s="11">
        <v>10.32</v>
      </c>
      <c r="J12" s="22"/>
      <c r="K12" t="s">
        <v>64</v>
      </c>
      <c r="L12" s="11">
        <v>16.8</v>
      </c>
      <c r="M12" s="11">
        <v>9.05</v>
      </c>
      <c r="N12" s="22"/>
      <c r="O12" t="s">
        <v>76</v>
      </c>
      <c r="P12" s="11">
        <v>13.05</v>
      </c>
      <c r="Q12" s="11">
        <v>10.02</v>
      </c>
      <c r="R12" s="17">
        <f t="shared" si="1"/>
      </c>
      <c r="S12" s="20"/>
      <c r="T12" s="20"/>
      <c r="U12" s="20"/>
      <c r="V12" s="20"/>
      <c r="W12" s="20"/>
      <c r="X12" s="20"/>
      <c r="Y12" s="20"/>
      <c r="Z12" s="20"/>
      <c r="AA12" s="20"/>
      <c r="AB12" s="20"/>
      <c r="AC12" s="20"/>
      <c r="AD12" s="20"/>
      <c r="AE12" s="20"/>
    </row>
    <row r="13" spans="1:31" ht="12.75">
      <c r="A13" s="3" t="str">
        <f t="shared" si="0"/>
        <v>OK</v>
      </c>
      <c r="B13" s="21">
        <v>7</v>
      </c>
      <c r="C13" t="s">
        <v>73</v>
      </c>
      <c r="D13" s="11">
        <v>11.9</v>
      </c>
      <c r="E13" s="11">
        <v>12.41</v>
      </c>
      <c r="F13" s="13"/>
      <c r="G13" t="s">
        <v>68</v>
      </c>
      <c r="H13" s="11">
        <v>14.7</v>
      </c>
      <c r="I13" s="11">
        <v>9.64</v>
      </c>
      <c r="J13" s="22"/>
      <c r="K13" t="s">
        <v>66</v>
      </c>
      <c r="L13" s="11">
        <v>16.45</v>
      </c>
      <c r="M13" s="11">
        <v>9.73</v>
      </c>
      <c r="N13" s="22"/>
      <c r="O13" t="s">
        <v>74</v>
      </c>
      <c r="P13" s="11">
        <v>15.9</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74</v>
      </c>
      <c r="D14" s="11">
        <v>16.6</v>
      </c>
      <c r="E14" s="11">
        <v>9.31</v>
      </c>
      <c r="F14" s="13"/>
      <c r="G14" t="s">
        <v>73</v>
      </c>
      <c r="H14" s="11">
        <v>12.25</v>
      </c>
      <c r="I14" s="11">
        <v>11.9</v>
      </c>
      <c r="J14" s="22"/>
      <c r="K14" t="s">
        <v>68</v>
      </c>
      <c r="L14" s="11">
        <v>16.8</v>
      </c>
      <c r="M14" s="11">
        <v>9.47</v>
      </c>
      <c r="N14" s="22"/>
      <c r="O14" t="s">
        <v>66</v>
      </c>
      <c r="P14" s="11">
        <v>16.35</v>
      </c>
      <c r="Q14" s="11">
        <v>9.45</v>
      </c>
      <c r="R14" s="17">
        <f t="shared" si="1"/>
      </c>
      <c r="S14" s="20"/>
      <c r="T14" s="20"/>
      <c r="U14" s="20"/>
      <c r="V14" s="20"/>
      <c r="W14" s="20"/>
      <c r="X14" s="20"/>
      <c r="Y14" s="20"/>
      <c r="Z14" s="20"/>
      <c r="AA14" s="20"/>
      <c r="AB14" s="20"/>
      <c r="AC14" s="20"/>
      <c r="AD14" s="20"/>
      <c r="AE14" s="20"/>
    </row>
    <row r="15" spans="1:31" ht="12.75">
      <c r="A15" s="3">
        <f t="shared" si="0"/>
      </c>
      <c r="B15" s="21">
        <v>9</v>
      </c>
      <c r="C15" t="s">
        <v>62</v>
      </c>
      <c r="D15" s="11">
        <v>14.9</v>
      </c>
      <c r="E15" s="11">
        <v>9.22</v>
      </c>
      <c r="F15" s="13"/>
      <c r="G15" t="s">
        <v>71</v>
      </c>
      <c r="H15" s="11">
        <v>12.75</v>
      </c>
      <c r="I15" s="11">
        <v>11.7</v>
      </c>
      <c r="J15" s="22"/>
      <c r="K15" t="s">
        <v>78</v>
      </c>
      <c r="L15" s="11">
        <v>0</v>
      </c>
      <c r="M15" s="11">
        <v>0</v>
      </c>
      <c r="N15" s="22"/>
      <c r="O15" t="s">
        <v>65</v>
      </c>
      <c r="P15" s="11">
        <v>18.05</v>
      </c>
      <c r="Q15" s="11">
        <v>9.22</v>
      </c>
      <c r="R15" s="17">
        <f t="shared" si="1"/>
      </c>
      <c r="S15" s="20"/>
      <c r="T15" s="20"/>
      <c r="U15" s="20"/>
      <c r="V15" s="20"/>
      <c r="W15" s="20"/>
      <c r="X15" s="20"/>
      <c r="Y15" s="20"/>
      <c r="Z15" s="20"/>
      <c r="AA15" s="20"/>
      <c r="AB15" s="20"/>
      <c r="AC15" s="20"/>
      <c r="AD15" s="20"/>
      <c r="AE15" s="20"/>
    </row>
    <row r="16" spans="1:31" ht="12.75">
      <c r="A16" s="3">
        <f t="shared" si="0"/>
      </c>
      <c r="B16" s="21">
        <v>10</v>
      </c>
      <c r="C16" t="s">
        <v>65</v>
      </c>
      <c r="D16" s="11">
        <v>17.3</v>
      </c>
      <c r="E16" s="11">
        <v>8.87</v>
      </c>
      <c r="F16" s="13"/>
      <c r="G16" t="s">
        <v>62</v>
      </c>
      <c r="H16" s="11">
        <v>18.6</v>
      </c>
      <c r="I16" s="11">
        <v>8.81</v>
      </c>
      <c r="J16" s="22"/>
      <c r="K16" t="s">
        <v>71</v>
      </c>
      <c r="L16" s="11">
        <v>13.65</v>
      </c>
      <c r="M16" s="11">
        <v>11.41</v>
      </c>
      <c r="N16" s="22"/>
      <c r="O16" t="s">
        <v>78</v>
      </c>
      <c r="P16" s="11">
        <v>0</v>
      </c>
      <c r="Q16" s="11">
        <v>0</v>
      </c>
      <c r="R16" s="17">
        <f t="shared" si="1"/>
      </c>
      <c r="S16" s="20"/>
      <c r="T16" s="20"/>
      <c r="U16" s="20"/>
      <c r="V16" s="20"/>
      <c r="W16" s="20"/>
      <c r="X16" s="20"/>
      <c r="Y16" s="20"/>
      <c r="Z16" s="20"/>
      <c r="AA16" s="20"/>
      <c r="AB16" s="20"/>
      <c r="AC16" s="20"/>
      <c r="AD16" s="20"/>
      <c r="AE16" s="20"/>
    </row>
    <row r="17" spans="1:31" ht="12.75">
      <c r="A17" s="3" t="str">
        <f t="shared" si="0"/>
        <v>OK</v>
      </c>
      <c r="B17" s="21">
        <v>11</v>
      </c>
      <c r="C17" t="s">
        <v>67</v>
      </c>
      <c r="D17" s="11">
        <v>16.7</v>
      </c>
      <c r="E17" s="11">
        <v>1.25</v>
      </c>
      <c r="F17" s="13"/>
      <c r="G17" t="s">
        <v>72</v>
      </c>
      <c r="H17" s="11">
        <v>12.4</v>
      </c>
      <c r="I17" s="11">
        <v>11.32</v>
      </c>
      <c r="J17" s="22"/>
      <c r="K17" t="s">
        <v>77</v>
      </c>
      <c r="L17" s="11">
        <v>15.85</v>
      </c>
      <c r="M17" s="11">
        <v>9.84</v>
      </c>
      <c r="N17" s="22"/>
      <c r="O17" t="s">
        <v>80</v>
      </c>
      <c r="P17" s="11">
        <v>15.9</v>
      </c>
      <c r="Q17" s="11">
        <v>10.42</v>
      </c>
      <c r="R17" s="17">
        <f t="shared" si="1"/>
      </c>
      <c r="S17" s="20"/>
      <c r="T17" s="20"/>
      <c r="U17" s="20"/>
      <c r="V17" s="20"/>
      <c r="W17" s="20"/>
      <c r="X17" s="20"/>
      <c r="Y17" s="20"/>
      <c r="Z17" s="20"/>
      <c r="AA17" s="20"/>
      <c r="AB17" s="20"/>
      <c r="AC17" s="20"/>
      <c r="AD17" s="20"/>
      <c r="AE17" s="20"/>
    </row>
    <row r="18" spans="1:31" ht="12.75">
      <c r="A18" s="3" t="str">
        <f t="shared" si="0"/>
        <v>OK</v>
      </c>
      <c r="B18" s="21">
        <v>12</v>
      </c>
      <c r="C18" t="s">
        <v>80</v>
      </c>
      <c r="D18" s="11">
        <v>17.5</v>
      </c>
      <c r="E18" s="11">
        <v>9.93</v>
      </c>
      <c r="F18" s="13"/>
      <c r="G18" t="s">
        <v>67</v>
      </c>
      <c r="H18" s="11">
        <v>15.75</v>
      </c>
      <c r="I18" s="11">
        <v>10.4</v>
      </c>
      <c r="J18" s="22"/>
      <c r="K18" t="s">
        <v>72</v>
      </c>
      <c r="L18" s="11">
        <v>13.4</v>
      </c>
      <c r="M18" s="11">
        <v>11.24</v>
      </c>
      <c r="N18" s="22"/>
      <c r="O18" t="s">
        <v>77</v>
      </c>
      <c r="P18" s="11">
        <v>15.6</v>
      </c>
      <c r="Q18" s="11">
        <v>10.1</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59</v>
      </c>
      <c r="D19" s="11">
        <v>19.35</v>
      </c>
      <c r="E19" s="11">
        <v>8.25</v>
      </c>
      <c r="F19" s="13"/>
      <c r="G19" t="s">
        <v>69</v>
      </c>
      <c r="H19" s="11">
        <v>16.1</v>
      </c>
      <c r="I19" s="11">
        <v>9.06</v>
      </c>
      <c r="J19" s="22"/>
      <c r="K19" t="s">
        <v>73</v>
      </c>
      <c r="L19" s="11">
        <v>15.85</v>
      </c>
      <c r="M19" s="11">
        <v>9.66</v>
      </c>
      <c r="N19" s="22"/>
      <c r="O19" t="s">
        <v>68</v>
      </c>
      <c r="P19" s="11">
        <v>16.05</v>
      </c>
      <c r="Q19" s="11">
        <v>9.34</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68</v>
      </c>
      <c r="D20" s="11">
        <v>14.7</v>
      </c>
      <c r="E20" s="11">
        <v>9.57</v>
      </c>
      <c r="F20" s="13"/>
      <c r="G20" t="s">
        <v>59</v>
      </c>
      <c r="H20" s="11">
        <v>17.4</v>
      </c>
      <c r="I20" s="11">
        <v>8.54</v>
      </c>
      <c r="J20" s="22"/>
      <c r="K20" t="s">
        <v>69</v>
      </c>
      <c r="L20" s="11">
        <v>17.6</v>
      </c>
      <c r="M20" s="11">
        <v>8.94</v>
      </c>
      <c r="N20" s="22"/>
      <c r="O20" t="s">
        <v>73</v>
      </c>
      <c r="P20" s="11">
        <v>15.05</v>
      </c>
      <c r="Q20" s="11">
        <v>9.97</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60</v>
      </c>
      <c r="D21" s="11">
        <v>16.15</v>
      </c>
      <c r="E21" s="11">
        <v>9.81</v>
      </c>
      <c r="F21" s="13"/>
      <c r="G21" t="s">
        <v>63</v>
      </c>
      <c r="H21" s="11">
        <v>17.1</v>
      </c>
      <c r="I21" s="11">
        <v>9.49</v>
      </c>
      <c r="J21" s="22"/>
      <c r="K21" t="s">
        <v>75</v>
      </c>
      <c r="L21" s="11">
        <v>13.05</v>
      </c>
      <c r="M21" s="11">
        <v>10.93</v>
      </c>
      <c r="N21" s="22"/>
      <c r="O21" t="s">
        <v>64</v>
      </c>
      <c r="P21" s="11">
        <v>16.8</v>
      </c>
      <c r="Q21" s="11">
        <v>9.47</v>
      </c>
      <c r="R21" s="17">
        <f t="shared" si="3"/>
      </c>
      <c r="S21" s="20"/>
      <c r="T21" s="20"/>
      <c r="U21" s="20"/>
      <c r="V21" s="20"/>
      <c r="W21" s="20"/>
      <c r="X21" s="20"/>
      <c r="Y21" s="20"/>
      <c r="Z21" s="20"/>
      <c r="AA21" s="20"/>
      <c r="AB21" s="20"/>
      <c r="AC21" s="20"/>
      <c r="AD21" s="20"/>
      <c r="AE21" s="20"/>
    </row>
    <row r="22" spans="1:31" ht="12.75">
      <c r="A22" s="3" t="str">
        <f t="shared" si="2"/>
        <v>OK</v>
      </c>
      <c r="B22" s="21">
        <v>16</v>
      </c>
      <c r="C22" t="s">
        <v>64</v>
      </c>
      <c r="D22" s="11">
        <v>14.1</v>
      </c>
      <c r="E22" s="11">
        <v>9.65</v>
      </c>
      <c r="F22" s="13"/>
      <c r="G22" t="s">
        <v>60</v>
      </c>
      <c r="H22" s="11">
        <v>16.65</v>
      </c>
      <c r="I22" s="11">
        <v>9.81</v>
      </c>
      <c r="J22" s="22"/>
      <c r="K22" t="s">
        <v>63</v>
      </c>
      <c r="L22" s="11">
        <v>19.35</v>
      </c>
      <c r="M22" s="11">
        <v>8.9</v>
      </c>
      <c r="N22" s="22"/>
      <c r="O22" t="s">
        <v>75</v>
      </c>
      <c r="P22" s="11">
        <v>14.05</v>
      </c>
      <c r="Q22" s="11">
        <v>10.1</v>
      </c>
      <c r="R22" s="17">
        <f t="shared" si="3"/>
      </c>
      <c r="S22" s="20"/>
      <c r="T22" s="20"/>
      <c r="U22" s="20"/>
      <c r="V22" s="20"/>
      <c r="W22" s="20"/>
      <c r="X22" s="20"/>
      <c r="Y22" s="20"/>
      <c r="Z22" s="20"/>
      <c r="AA22" s="20"/>
      <c r="AB22" s="20"/>
      <c r="AC22" s="20"/>
      <c r="AD22" s="20"/>
      <c r="AE22" s="20"/>
    </row>
    <row r="23" spans="1:31" ht="12.75">
      <c r="A23" s="3" t="str">
        <f t="shared" si="2"/>
        <v>OK</v>
      </c>
      <c r="B23" s="21">
        <v>17</v>
      </c>
      <c r="C23" t="s">
        <v>76</v>
      </c>
      <c r="D23" s="11">
        <v>11.9</v>
      </c>
      <c r="E23" s="11">
        <v>9.97</v>
      </c>
      <c r="F23" s="13"/>
      <c r="G23" t="s">
        <v>61</v>
      </c>
      <c r="H23" s="11">
        <v>14.85</v>
      </c>
      <c r="I23" s="11">
        <v>8.84</v>
      </c>
      <c r="J23" s="22"/>
      <c r="K23" t="s">
        <v>70</v>
      </c>
      <c r="L23" s="11">
        <v>18.15</v>
      </c>
      <c r="M23" s="11">
        <v>8.85</v>
      </c>
      <c r="N23" s="22"/>
      <c r="O23" t="s">
        <v>79</v>
      </c>
      <c r="P23" s="11">
        <v>10.6</v>
      </c>
      <c r="Q23" s="11">
        <v>10.65</v>
      </c>
      <c r="R23" s="17">
        <f t="shared" si="3"/>
      </c>
      <c r="S23" s="20"/>
      <c r="T23" s="20"/>
      <c r="U23" s="20"/>
      <c r="V23" s="20"/>
      <c r="W23" s="20"/>
      <c r="X23" s="20"/>
      <c r="Y23" s="20"/>
      <c r="Z23" s="20"/>
      <c r="AA23" s="20"/>
      <c r="AB23" s="20"/>
      <c r="AC23" s="20"/>
      <c r="AD23" s="20"/>
      <c r="AE23" s="20"/>
    </row>
    <row r="24" spans="1:31" ht="12.75">
      <c r="A24" s="3" t="str">
        <f t="shared" si="2"/>
        <v>OK</v>
      </c>
      <c r="B24" s="21">
        <v>18</v>
      </c>
      <c r="C24" t="s">
        <v>79</v>
      </c>
      <c r="D24" s="11">
        <v>11.55</v>
      </c>
      <c r="E24" s="11">
        <v>11.22</v>
      </c>
      <c r="F24" s="13"/>
      <c r="G24" t="s">
        <v>76</v>
      </c>
      <c r="H24" s="11">
        <v>13.4</v>
      </c>
      <c r="I24" s="11">
        <v>10.7</v>
      </c>
      <c r="J24" s="22"/>
      <c r="K24" t="s">
        <v>61</v>
      </c>
      <c r="L24" s="11">
        <v>13.2</v>
      </c>
      <c r="M24" s="11">
        <v>8.95</v>
      </c>
      <c r="N24" s="22"/>
      <c r="O24" t="s">
        <v>70</v>
      </c>
      <c r="P24" s="11">
        <v>15.95</v>
      </c>
      <c r="Q24" s="11">
        <v>10</v>
      </c>
      <c r="R24" s="17">
        <f t="shared" si="3"/>
      </c>
      <c r="S24" s="20"/>
      <c r="T24" s="20"/>
      <c r="U24" s="20"/>
      <c r="V24" s="20"/>
      <c r="W24" s="20"/>
      <c r="X24" s="20"/>
      <c r="Y24" s="20"/>
      <c r="Z24" s="20"/>
      <c r="AA24" s="20"/>
      <c r="AB24" s="20"/>
      <c r="AC24" s="20"/>
      <c r="AD24" s="20"/>
      <c r="AE24" s="20"/>
    </row>
    <row r="25" spans="1:31" ht="12.75">
      <c r="A25" s="3">
        <f t="shared" si="2"/>
      </c>
      <c r="B25" s="21">
        <v>19</v>
      </c>
      <c r="C25" t="s">
        <v>78</v>
      </c>
      <c r="D25" s="11">
        <v>0</v>
      </c>
      <c r="E25" s="11">
        <v>0</v>
      </c>
      <c r="F25" s="13"/>
      <c r="G25" t="s">
        <v>80</v>
      </c>
      <c r="H25" s="11">
        <v>16.2</v>
      </c>
      <c r="I25" s="11">
        <v>9.67</v>
      </c>
      <c r="J25" s="22"/>
      <c r="K25" t="s">
        <v>62</v>
      </c>
      <c r="L25" s="11">
        <v>17.75</v>
      </c>
      <c r="M25" s="11">
        <v>8.58</v>
      </c>
      <c r="N25" s="22"/>
      <c r="O25" t="s">
        <v>72</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72</v>
      </c>
      <c r="D26" s="11">
        <v>0</v>
      </c>
      <c r="E26" s="11">
        <v>0</v>
      </c>
      <c r="F26" s="13"/>
      <c r="G26" t="s">
        <v>78</v>
      </c>
      <c r="H26" s="11">
        <v>0</v>
      </c>
      <c r="I26" s="11">
        <v>0</v>
      </c>
      <c r="J26" s="22"/>
      <c r="K26" t="s">
        <v>80</v>
      </c>
      <c r="L26" s="11">
        <v>16.4</v>
      </c>
      <c r="M26" s="11">
        <v>9.26</v>
      </c>
      <c r="N26" s="22"/>
      <c r="O26" t="s">
        <v>62</v>
      </c>
      <c r="P26" s="11">
        <v>18.6</v>
      </c>
      <c r="Q26" s="11">
        <v>8.94</v>
      </c>
      <c r="R26" s="17">
        <f t="shared" si="3"/>
      </c>
      <c r="S26" s="20"/>
      <c r="T26" s="20"/>
      <c r="U26" s="20"/>
      <c r="V26" s="20"/>
      <c r="W26" s="20"/>
      <c r="X26" s="20"/>
      <c r="Y26" s="20"/>
      <c r="Z26" s="20"/>
      <c r="AA26" s="20"/>
      <c r="AB26" s="20"/>
      <c r="AC26" s="20"/>
      <c r="AD26" s="20"/>
      <c r="AE26" s="20"/>
    </row>
    <row r="27" spans="1:31" ht="12.75">
      <c r="A27" s="3">
        <f t="shared" si="2"/>
      </c>
      <c r="B27" s="21">
        <v>21</v>
      </c>
      <c r="C27" t="s">
        <v>77</v>
      </c>
      <c r="D27" s="11">
        <v>13.55</v>
      </c>
      <c r="E27" s="11">
        <v>10.03</v>
      </c>
      <c r="F27" s="13"/>
      <c r="G27" t="s">
        <v>65</v>
      </c>
      <c r="H27" s="11">
        <v>17.4</v>
      </c>
      <c r="I27" s="11">
        <v>8.83</v>
      </c>
      <c r="J27" s="22"/>
      <c r="K27" t="s">
        <v>67</v>
      </c>
      <c r="L27" s="11">
        <v>17.7</v>
      </c>
      <c r="M27" s="11">
        <v>9.25</v>
      </c>
      <c r="N27" s="22"/>
      <c r="O27" t="s">
        <v>71</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71</v>
      </c>
      <c r="D28" s="11">
        <v>0</v>
      </c>
      <c r="E28" s="11">
        <v>0</v>
      </c>
      <c r="F28" s="13"/>
      <c r="G28" t="s">
        <v>77</v>
      </c>
      <c r="H28" s="11">
        <v>14.25</v>
      </c>
      <c r="I28" s="11">
        <v>9.87</v>
      </c>
      <c r="J28" s="22"/>
      <c r="K28" t="s">
        <v>65</v>
      </c>
      <c r="L28" s="11">
        <v>18.55</v>
      </c>
      <c r="M28" s="11">
        <v>9.15</v>
      </c>
      <c r="N28" s="22"/>
      <c r="O28" t="s">
        <v>67</v>
      </c>
      <c r="P28" s="11">
        <v>15.85</v>
      </c>
      <c r="Q28" s="11">
        <v>9.78</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I7:I76 E7:E76 Q7:Q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66</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74</v>
      </c>
      <c r="C6" s="15"/>
      <c r="D6" s="32"/>
      <c r="E6" s="32"/>
      <c r="F6" s="32"/>
      <c r="G6" s="32"/>
      <c r="H6" s="32"/>
      <c r="I6" s="32"/>
      <c r="J6" s="32"/>
      <c r="K6" s="32"/>
      <c r="L6" s="53">
        <f aca="true" t="shared" si="0" ref="L6:L26">SUM(D6,F6,H6,J6)</f>
        <v>0</v>
      </c>
      <c r="M6" s="54">
        <f aca="true" t="shared" si="1" ref="M6:M26">IF(COUNT(D6,F6,H6,J6)=4,MINA(D6,F6,H6,J6),0)</f>
        <v>0</v>
      </c>
      <c r="N6" s="54">
        <f aca="true" t="shared" si="2" ref="N6:N26">SUM(L6-M6)</f>
        <v>0</v>
      </c>
      <c r="O6" s="54">
        <f aca="true" t="shared" si="3" ref="O6:O26">MAX(D6,F6,H6,J6)</f>
        <v>0</v>
      </c>
      <c r="P6" s="54">
        <f aca="true" t="shared" si="4" ref="P6:P26">MIN(E6,G6,I6,K6)</f>
        <v>0</v>
      </c>
      <c r="Q6" s="54"/>
      <c r="R6" s="54"/>
      <c r="S6" s="53">
        <v>0</v>
      </c>
      <c r="T6" s="54"/>
      <c r="U6" s="54">
        <f aca="true" t="shared" si="5" ref="U6:U26">MAX(O6,S6)</f>
        <v>0</v>
      </c>
      <c r="V6" s="54">
        <f aca="true" t="shared" si="6" ref="V6:V26">MIN(P6,T6)</f>
        <v>0</v>
      </c>
      <c r="W6" s="55">
        <f aca="true" t="shared" si="7" ref="W6:W26">IF(V6&lt;&gt;0,SUM($X$3/V6*12),"")</f>
      </c>
      <c r="X6" s="55">
        <f aca="true" t="shared" si="8" ref="X6:X26">IF(V6&lt;&gt;0,SUM(3600/V6*$X$3/5280),"")</f>
      </c>
    </row>
    <row r="7" spans="1:24" ht="15" thickBot="1">
      <c r="A7" s="64"/>
      <c r="B7" s="30" t="s">
        <v>59</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69</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73</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68</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75</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79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60</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61</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70</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64</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76</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62</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71</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78</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65</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67</v>
      </c>
      <c r="C23" s="15"/>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thickBot="1">
      <c r="A24" s="64"/>
      <c r="B24" s="30" t="s">
        <v>72</v>
      </c>
      <c r="C24" s="15"/>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5" thickBot="1">
      <c r="A25" s="64"/>
      <c r="B25" s="30" t="s">
        <v>77</v>
      </c>
      <c r="C25" s="15"/>
      <c r="D25" s="32"/>
      <c r="E25" s="32"/>
      <c r="F25" s="32"/>
      <c r="G25" s="32"/>
      <c r="H25" s="32"/>
      <c r="I25" s="32"/>
      <c r="J25" s="32"/>
      <c r="K25" s="32"/>
      <c r="L25" s="53">
        <f t="shared" si="0"/>
        <v>0</v>
      </c>
      <c r="M25" s="54">
        <f t="shared" si="1"/>
        <v>0</v>
      </c>
      <c r="N25" s="54">
        <f t="shared" si="2"/>
        <v>0</v>
      </c>
      <c r="O25" s="54">
        <f t="shared" si="3"/>
        <v>0</v>
      </c>
      <c r="P25" s="54">
        <f t="shared" si="4"/>
        <v>0</v>
      </c>
      <c r="Q25" s="54"/>
      <c r="R25" s="54"/>
      <c r="S25" s="53">
        <v>0</v>
      </c>
      <c r="T25" s="54"/>
      <c r="U25" s="54">
        <f t="shared" si="5"/>
        <v>0</v>
      </c>
      <c r="V25" s="54">
        <f t="shared" si="6"/>
        <v>0</v>
      </c>
      <c r="W25" s="55">
        <f t="shared" si="7"/>
      </c>
      <c r="X25" s="55">
        <f t="shared" si="8"/>
      </c>
    </row>
    <row r="26" spans="1:24" ht="15">
      <c r="A26" s="64"/>
      <c r="B26" s="30" t="s">
        <v>80</v>
      </c>
      <c r="C26" s="15"/>
      <c r="D26" s="32"/>
      <c r="E26" s="32"/>
      <c r="F26" s="32"/>
      <c r="G26" s="32"/>
      <c r="H26" s="32"/>
      <c r="I26" s="32"/>
      <c r="J26" s="32"/>
      <c r="K26" s="32"/>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8" t="s">
        <v>28</v>
      </c>
      <c r="E1" s="158"/>
      <c r="F1" s="31"/>
      <c r="G1" s="158" t="s">
        <v>29</v>
      </c>
      <c r="H1" s="158"/>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59"/>
      <c r="D5" s="160"/>
      <c r="E5" s="161"/>
      <c r="G5" s="162"/>
      <c r="H5" s="160"/>
      <c r="I5" s="161"/>
      <c r="K5" s="155"/>
      <c r="L5" s="156"/>
      <c r="M5" s="157"/>
      <c r="O5" s="169"/>
      <c r="P5" s="170"/>
      <c r="Q5" s="171"/>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IF(MIN(D7,E7,H7,I7,L7:M7,P7,Q7)&gt;=0.01,"OK","")</f>
      </c>
      <c r="B7" s="21">
        <v>1</v>
      </c>
      <c r="C7" t="s">
        <v>60</v>
      </c>
      <c r="D7" s="11">
        <v>0</v>
      </c>
      <c r="E7" s="11">
        <v>0</v>
      </c>
      <c r="F7" s="13"/>
      <c r="G7" t="s">
        <v>62</v>
      </c>
      <c r="H7" s="11">
        <v>0</v>
      </c>
      <c r="I7" s="11">
        <v>0</v>
      </c>
      <c r="J7" s="22"/>
      <c r="K7" t="s">
        <v>72</v>
      </c>
      <c r="L7" s="11">
        <v>0</v>
      </c>
      <c r="M7" s="11">
        <v>0</v>
      </c>
      <c r="N7" s="22"/>
      <c r="O7" t="s">
        <v>70</v>
      </c>
      <c r="P7" s="11">
        <v>0</v>
      </c>
      <c r="Q7" s="11">
        <v>0</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70</v>
      </c>
      <c r="D8" s="11">
        <v>0</v>
      </c>
      <c r="E8" s="11">
        <v>0</v>
      </c>
      <c r="F8" s="13"/>
      <c r="G8" t="s">
        <v>60</v>
      </c>
      <c r="H8" s="11">
        <v>0</v>
      </c>
      <c r="I8" s="11">
        <v>0</v>
      </c>
      <c r="J8" s="22"/>
      <c r="K8" t="s">
        <v>62</v>
      </c>
      <c r="L8" s="11">
        <v>0</v>
      </c>
      <c r="M8" s="11">
        <v>0</v>
      </c>
      <c r="N8" s="22"/>
      <c r="O8" t="s">
        <v>72</v>
      </c>
      <c r="P8" s="11">
        <v>0</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f t="shared" si="0"/>
      </c>
      <c r="B9" s="21">
        <v>3</v>
      </c>
      <c r="C9" t="s">
        <v>78</v>
      </c>
      <c r="D9" s="11">
        <v>0</v>
      </c>
      <c r="E9" s="11">
        <v>0</v>
      </c>
      <c r="F9" s="13"/>
      <c r="G9" t="s">
        <v>59</v>
      </c>
      <c r="H9" s="11">
        <v>0</v>
      </c>
      <c r="I9" s="11">
        <v>0</v>
      </c>
      <c r="J9" s="22"/>
      <c r="K9" t="s">
        <v>65</v>
      </c>
      <c r="L9" s="11">
        <v>0</v>
      </c>
      <c r="M9" s="11">
        <v>0</v>
      </c>
      <c r="N9" s="22"/>
      <c r="O9" t="s">
        <v>75</v>
      </c>
      <c r="P9" s="11">
        <v>0</v>
      </c>
      <c r="Q9" s="11">
        <v>0</v>
      </c>
      <c r="R9" s="17">
        <f t="shared" si="1"/>
      </c>
      <c r="S9" s="20"/>
      <c r="T9" s="20"/>
      <c r="U9" s="20"/>
      <c r="V9" s="20"/>
      <c r="W9" s="20"/>
      <c r="X9" s="20"/>
      <c r="Y9" s="20"/>
      <c r="Z9" s="20"/>
      <c r="AA9" s="20"/>
      <c r="AB9" s="20"/>
      <c r="AC9" s="20"/>
      <c r="AD9" s="20"/>
      <c r="AE9" s="20"/>
    </row>
    <row r="10" spans="1:31" ht="12.75">
      <c r="A10" s="3">
        <f t="shared" si="0"/>
      </c>
      <c r="B10" s="21">
        <v>4</v>
      </c>
      <c r="C10" t="s">
        <v>75</v>
      </c>
      <c r="D10" s="11">
        <v>0</v>
      </c>
      <c r="E10" s="11">
        <v>0</v>
      </c>
      <c r="F10" s="13"/>
      <c r="G10" t="s">
        <v>78</v>
      </c>
      <c r="H10" s="11">
        <v>0</v>
      </c>
      <c r="I10" s="11">
        <v>0</v>
      </c>
      <c r="J10" s="22"/>
      <c r="K10" t="s">
        <v>59</v>
      </c>
      <c r="L10" s="11">
        <v>0</v>
      </c>
      <c r="M10" s="11">
        <v>0</v>
      </c>
      <c r="N10" s="22"/>
      <c r="O10" t="s">
        <v>65</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67</v>
      </c>
      <c r="D11" s="11">
        <v>0</v>
      </c>
      <c r="E11" s="11">
        <v>0</v>
      </c>
      <c r="F11" s="13"/>
      <c r="G11" t="s">
        <v>64</v>
      </c>
      <c r="H11" s="11">
        <v>0</v>
      </c>
      <c r="I11" s="11">
        <v>0</v>
      </c>
      <c r="J11" s="22"/>
      <c r="K11" t="s">
        <v>74</v>
      </c>
      <c r="L11" s="11">
        <v>0</v>
      </c>
      <c r="M11" s="11">
        <v>0</v>
      </c>
      <c r="N11" s="22"/>
      <c r="O11" t="s">
        <v>76</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76</v>
      </c>
      <c r="D12" s="11">
        <v>0</v>
      </c>
      <c r="E12" s="11">
        <v>0</v>
      </c>
      <c r="F12" s="13"/>
      <c r="G12" t="s">
        <v>67</v>
      </c>
      <c r="H12" s="11">
        <v>0</v>
      </c>
      <c r="I12" s="11">
        <v>0</v>
      </c>
      <c r="J12" s="22"/>
      <c r="K12" t="s">
        <v>64</v>
      </c>
      <c r="L12" s="11">
        <v>0</v>
      </c>
      <c r="M12" s="11">
        <v>0</v>
      </c>
      <c r="N12" s="22"/>
      <c r="O12" t="s">
        <v>74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68</v>
      </c>
      <c r="D13" s="11">
        <v>0</v>
      </c>
      <c r="E13" s="11">
        <v>0</v>
      </c>
      <c r="F13" s="13"/>
      <c r="G13" t="s">
        <v>79</v>
      </c>
      <c r="H13" s="11">
        <v>0</v>
      </c>
      <c r="I13" s="11">
        <v>0</v>
      </c>
      <c r="J13" s="22"/>
      <c r="K13" t="s">
        <v>60</v>
      </c>
      <c r="L13" s="11">
        <v>0</v>
      </c>
      <c r="M13" s="11">
        <v>0</v>
      </c>
      <c r="N13" s="22"/>
      <c r="O13" t="s">
        <v>62</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62</v>
      </c>
      <c r="D14" s="11">
        <v>0</v>
      </c>
      <c r="E14" s="11">
        <v>0</v>
      </c>
      <c r="F14" s="13"/>
      <c r="G14" t="s">
        <v>68</v>
      </c>
      <c r="H14" s="11">
        <v>0</v>
      </c>
      <c r="I14" s="11">
        <v>0</v>
      </c>
      <c r="J14" s="22"/>
      <c r="K14" t="s">
        <v>79</v>
      </c>
      <c r="L14" s="11">
        <v>0</v>
      </c>
      <c r="M14" s="11">
        <v>0</v>
      </c>
      <c r="N14" s="22"/>
      <c r="O14" t="s">
        <v>60</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71</v>
      </c>
      <c r="D15" s="11">
        <v>0</v>
      </c>
      <c r="E15" s="11">
        <v>0</v>
      </c>
      <c r="F15" s="13"/>
      <c r="G15" t="s">
        <v>61</v>
      </c>
      <c r="H15" s="11">
        <v>0</v>
      </c>
      <c r="I15" s="11">
        <v>0</v>
      </c>
      <c r="J15" s="22"/>
      <c r="K15" t="s">
        <v>77</v>
      </c>
      <c r="L15" s="11">
        <v>0</v>
      </c>
      <c r="M15" s="11">
        <v>0</v>
      </c>
      <c r="N15" s="22"/>
      <c r="O15" t="s">
        <v>63</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63</v>
      </c>
      <c r="D16" s="11">
        <v>0</v>
      </c>
      <c r="E16" s="11">
        <v>0</v>
      </c>
      <c r="F16" s="13"/>
      <c r="G16" t="s">
        <v>71</v>
      </c>
      <c r="H16" s="11">
        <v>0</v>
      </c>
      <c r="I16" s="11">
        <v>0</v>
      </c>
      <c r="J16" s="22"/>
      <c r="K16" t="s">
        <v>61</v>
      </c>
      <c r="L16" s="11">
        <v>0</v>
      </c>
      <c r="M16" s="11">
        <v>0</v>
      </c>
      <c r="N16" s="22"/>
      <c r="O16" t="s">
        <v>77</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66</v>
      </c>
      <c r="D17" s="11">
        <v>0</v>
      </c>
      <c r="E17" s="11">
        <v>0</v>
      </c>
      <c r="F17" s="13"/>
      <c r="G17" t="s">
        <v>73</v>
      </c>
      <c r="H17" s="11">
        <v>0</v>
      </c>
      <c r="I17" s="11">
        <v>0</v>
      </c>
      <c r="J17" s="22"/>
      <c r="K17" t="s">
        <v>69</v>
      </c>
      <c r="L17" s="11">
        <v>0</v>
      </c>
      <c r="M17" s="11">
        <v>0</v>
      </c>
      <c r="N17" s="22"/>
      <c r="O17" t="s">
        <v>80</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80</v>
      </c>
      <c r="D18" s="11">
        <v>0</v>
      </c>
      <c r="E18" s="11">
        <v>0</v>
      </c>
      <c r="F18" s="13"/>
      <c r="G18" t="s">
        <v>66</v>
      </c>
      <c r="H18" s="11">
        <v>0</v>
      </c>
      <c r="I18" s="11">
        <v>0</v>
      </c>
      <c r="J18" s="22"/>
      <c r="K18" t="s">
        <v>73</v>
      </c>
      <c r="L18" s="11">
        <v>0</v>
      </c>
      <c r="M18" s="11">
        <v>0</v>
      </c>
      <c r="N18" s="22"/>
      <c r="O18" t="s">
        <v>69</v>
      </c>
      <c r="P18" s="11">
        <v>0</v>
      </c>
      <c r="Q18" s="11">
        <v>0</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72</v>
      </c>
      <c r="D19" s="11">
        <v>0</v>
      </c>
      <c r="E19" s="11">
        <v>0</v>
      </c>
      <c r="F19" s="13"/>
      <c r="G19" t="s">
        <v>70</v>
      </c>
      <c r="H19" s="11">
        <v>0</v>
      </c>
      <c r="I19" s="11">
        <v>0</v>
      </c>
      <c r="J19" s="22"/>
      <c r="K19" t="s">
        <v>68</v>
      </c>
      <c r="L19" s="11">
        <v>0</v>
      </c>
      <c r="M19" s="11">
        <v>0</v>
      </c>
      <c r="N19" s="22"/>
      <c r="O19" t="s">
        <v>79</v>
      </c>
      <c r="P19" s="11">
        <v>0</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79</v>
      </c>
      <c r="D20" s="11">
        <v>0</v>
      </c>
      <c r="E20" s="11">
        <v>0</v>
      </c>
      <c r="F20" s="13"/>
      <c r="G20" t="s">
        <v>72</v>
      </c>
      <c r="H20" s="11">
        <v>0</v>
      </c>
      <c r="I20" s="11">
        <v>0</v>
      </c>
      <c r="J20" s="22"/>
      <c r="K20" t="s">
        <v>70</v>
      </c>
      <c r="L20" s="11">
        <v>0</v>
      </c>
      <c r="M20" s="11">
        <v>0</v>
      </c>
      <c r="N20" s="22"/>
      <c r="O20" t="s">
        <v>68</v>
      </c>
      <c r="P20" s="11">
        <v>0</v>
      </c>
      <c r="Q20" s="11">
        <v>0</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f t="shared" si="2"/>
      </c>
      <c r="B21" s="21">
        <v>15</v>
      </c>
      <c r="C21" t="s">
        <v>65</v>
      </c>
      <c r="D21" s="11">
        <v>0</v>
      </c>
      <c r="E21" s="11">
        <v>0</v>
      </c>
      <c r="F21" s="13"/>
      <c r="G21" t="s">
        <v>76</v>
      </c>
      <c r="H21" s="11">
        <v>0</v>
      </c>
      <c r="I21" s="11">
        <v>0</v>
      </c>
      <c r="J21" s="22"/>
      <c r="K21" t="s">
        <v>78</v>
      </c>
      <c r="L21" s="11">
        <v>0</v>
      </c>
      <c r="M21" s="11">
        <v>0</v>
      </c>
      <c r="N21" s="22"/>
      <c r="O21" t="s">
        <v>64</v>
      </c>
      <c r="P21" s="11">
        <v>0</v>
      </c>
      <c r="Q21" s="11">
        <v>0</v>
      </c>
      <c r="R21" s="17">
        <f t="shared" si="3"/>
      </c>
      <c r="S21" s="20"/>
      <c r="T21" s="20"/>
      <c r="U21" s="20"/>
      <c r="V21" s="20"/>
      <c r="W21" s="20"/>
      <c r="X21" s="20"/>
      <c r="Y21" s="20"/>
      <c r="Z21" s="20"/>
      <c r="AA21" s="20"/>
      <c r="AB21" s="20"/>
      <c r="AC21" s="20"/>
      <c r="AD21" s="20"/>
      <c r="AE21" s="20"/>
    </row>
    <row r="22" spans="1:31" ht="12.75">
      <c r="A22" s="3">
        <f t="shared" si="2"/>
      </c>
      <c r="B22" s="21">
        <v>16</v>
      </c>
      <c r="C22" t="s">
        <v>64</v>
      </c>
      <c r="D22" s="11">
        <v>0</v>
      </c>
      <c r="E22" s="11">
        <v>0</v>
      </c>
      <c r="F22" s="13"/>
      <c r="G22" t="s">
        <v>65</v>
      </c>
      <c r="H22" s="11">
        <v>0</v>
      </c>
      <c r="I22" s="11">
        <v>0</v>
      </c>
      <c r="J22" s="22"/>
      <c r="K22" t="s">
        <v>76</v>
      </c>
      <c r="L22" s="11">
        <v>0</v>
      </c>
      <c r="M22" s="11">
        <v>0</v>
      </c>
      <c r="N22" s="22"/>
      <c r="O22" t="s">
        <v>78</v>
      </c>
      <c r="P22" s="11">
        <v>0</v>
      </c>
      <c r="Q22" s="11">
        <v>0</v>
      </c>
      <c r="R22" s="17">
        <f t="shared" si="3"/>
      </c>
      <c r="S22" s="20"/>
      <c r="T22" s="20"/>
      <c r="U22" s="20"/>
      <c r="V22" s="20"/>
      <c r="W22" s="20"/>
      <c r="X22" s="20"/>
      <c r="Y22" s="20"/>
      <c r="Z22" s="20"/>
      <c r="AA22" s="20"/>
      <c r="AB22" s="20"/>
      <c r="AC22" s="20"/>
      <c r="AD22" s="20"/>
      <c r="AE22" s="20"/>
    </row>
    <row r="23" spans="1:31" ht="12.75">
      <c r="A23" s="3">
        <f t="shared" si="2"/>
      </c>
      <c r="B23" s="21">
        <v>17</v>
      </c>
      <c r="C23" t="s">
        <v>74</v>
      </c>
      <c r="D23" s="11">
        <v>0</v>
      </c>
      <c r="E23" s="11">
        <v>0</v>
      </c>
      <c r="F23" s="13"/>
      <c r="G23" t="s">
        <v>75</v>
      </c>
      <c r="H23" s="11">
        <v>0</v>
      </c>
      <c r="I23" s="11">
        <v>0</v>
      </c>
      <c r="J23" s="22"/>
      <c r="K23" t="s">
        <v>67</v>
      </c>
      <c r="L23" s="11">
        <v>0</v>
      </c>
      <c r="M23" s="11">
        <v>0</v>
      </c>
      <c r="N23" s="22"/>
      <c r="O23" t="s">
        <v>59</v>
      </c>
      <c r="P23" s="11">
        <v>0</v>
      </c>
      <c r="Q23" s="11">
        <v>0</v>
      </c>
      <c r="R23" s="17">
        <f t="shared" si="3"/>
      </c>
      <c r="S23" s="20"/>
      <c r="T23" s="20"/>
      <c r="U23" s="20"/>
      <c r="V23" s="20"/>
      <c r="W23" s="20"/>
      <c r="X23" s="20"/>
      <c r="Y23" s="20"/>
      <c r="Z23" s="20"/>
      <c r="AA23" s="20"/>
      <c r="AB23" s="20"/>
      <c r="AC23" s="20"/>
      <c r="AD23" s="20"/>
      <c r="AE23" s="20"/>
    </row>
    <row r="24" spans="1:31" ht="12.75">
      <c r="A24" s="3">
        <f t="shared" si="2"/>
      </c>
      <c r="B24" s="21">
        <v>18</v>
      </c>
      <c r="C24" t="s">
        <v>59</v>
      </c>
      <c r="D24" s="11">
        <v>0</v>
      </c>
      <c r="E24" s="11">
        <v>0</v>
      </c>
      <c r="F24" s="13"/>
      <c r="G24" t="s">
        <v>74</v>
      </c>
      <c r="H24" s="11">
        <v>0</v>
      </c>
      <c r="I24" s="11">
        <v>0</v>
      </c>
      <c r="J24" s="22"/>
      <c r="K24" t="s">
        <v>75</v>
      </c>
      <c r="L24" s="11">
        <v>0</v>
      </c>
      <c r="M24" s="11">
        <v>0</v>
      </c>
      <c r="N24" s="22"/>
      <c r="O24" t="s">
        <v>67</v>
      </c>
      <c r="P24" s="11">
        <v>0</v>
      </c>
      <c r="Q24" s="11">
        <v>0</v>
      </c>
      <c r="R24" s="17">
        <f t="shared" si="3"/>
      </c>
      <c r="S24" s="20"/>
      <c r="T24" s="20"/>
      <c r="U24" s="20"/>
      <c r="V24" s="20"/>
      <c r="W24" s="20"/>
      <c r="X24" s="20"/>
      <c r="Y24" s="20"/>
      <c r="Z24" s="20"/>
      <c r="AA24" s="20"/>
      <c r="AB24" s="20"/>
      <c r="AC24" s="20"/>
      <c r="AD24" s="20"/>
      <c r="AE24" s="20"/>
    </row>
    <row r="25" spans="1:31" ht="12.75">
      <c r="A25" s="3">
        <f t="shared" si="2"/>
      </c>
      <c r="B25" s="21">
        <v>19</v>
      </c>
      <c r="C25" t="s">
        <v>77</v>
      </c>
      <c r="D25" s="11">
        <v>0</v>
      </c>
      <c r="E25" s="11">
        <v>0</v>
      </c>
      <c r="F25" s="13"/>
      <c r="G25" t="s">
        <v>80</v>
      </c>
      <c r="H25" s="11">
        <v>0</v>
      </c>
      <c r="I25" s="11">
        <v>0</v>
      </c>
      <c r="J25" s="22"/>
      <c r="K25" t="s">
        <v>71</v>
      </c>
      <c r="L25" s="11">
        <v>0</v>
      </c>
      <c r="M25" s="11">
        <v>0</v>
      </c>
      <c r="N25" s="22"/>
      <c r="O25" t="s">
        <v>73</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73</v>
      </c>
      <c r="D26" s="11">
        <v>0</v>
      </c>
      <c r="E26" s="11">
        <v>0</v>
      </c>
      <c r="F26" s="13"/>
      <c r="G26" t="s">
        <v>77</v>
      </c>
      <c r="H26" s="11">
        <v>0</v>
      </c>
      <c r="I26" s="11">
        <v>0</v>
      </c>
      <c r="J26" s="22"/>
      <c r="K26" t="s">
        <v>80</v>
      </c>
      <c r="L26" s="11">
        <v>0</v>
      </c>
      <c r="M26" s="11">
        <v>0</v>
      </c>
      <c r="N26" s="22"/>
      <c r="O26" t="s">
        <v>71</v>
      </c>
      <c r="P26" s="11">
        <v>0</v>
      </c>
      <c r="Q26" s="11">
        <v>0</v>
      </c>
      <c r="R26" s="17">
        <f t="shared" si="3"/>
      </c>
      <c r="S26" s="20"/>
      <c r="T26" s="20"/>
      <c r="U26" s="20"/>
      <c r="V26" s="20"/>
      <c r="W26" s="20"/>
      <c r="X26" s="20"/>
      <c r="Y26" s="20"/>
      <c r="Z26" s="20"/>
      <c r="AA26" s="20"/>
      <c r="AB26" s="20"/>
      <c r="AC26" s="20"/>
      <c r="AD26" s="20"/>
      <c r="AE26" s="20"/>
    </row>
    <row r="27" spans="1:31" ht="12.75">
      <c r="A27" s="3">
        <f t="shared" si="2"/>
      </c>
      <c r="B27" s="21">
        <v>21</v>
      </c>
      <c r="C27" t="s">
        <v>69</v>
      </c>
      <c r="D27" s="11">
        <v>0</v>
      </c>
      <c r="E27" s="11">
        <v>0</v>
      </c>
      <c r="F27" s="13"/>
      <c r="G27" t="s">
        <v>63</v>
      </c>
      <c r="H27" s="11">
        <v>0</v>
      </c>
      <c r="I27" s="11">
        <v>0</v>
      </c>
      <c r="J27" s="22"/>
      <c r="K27" t="s">
        <v>66</v>
      </c>
      <c r="L27" s="11">
        <v>0</v>
      </c>
      <c r="M27" s="11">
        <v>0</v>
      </c>
      <c r="N27" s="22"/>
      <c r="O27" t="s">
        <v>61</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61</v>
      </c>
      <c r="D28" s="11">
        <v>0</v>
      </c>
      <c r="E28" s="11">
        <v>0</v>
      </c>
      <c r="F28" s="13"/>
      <c r="G28" t="s">
        <v>69</v>
      </c>
      <c r="H28" s="11">
        <v>0</v>
      </c>
      <c r="I28" s="11">
        <v>0</v>
      </c>
      <c r="J28" s="22"/>
      <c r="K28" t="s">
        <v>63</v>
      </c>
      <c r="L28" s="11">
        <v>0</v>
      </c>
      <c r="M28" s="11">
        <v>0</v>
      </c>
      <c r="N28" s="22"/>
      <c r="O28" t="s">
        <v>66</v>
      </c>
      <c r="P28" s="11">
        <v>0</v>
      </c>
      <c r="Q28" s="11">
        <v>0</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Q7:Q76 E7:E76 I7:I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2010-06-30T19:32:24Z</dcterms:modified>
  <cp:category/>
  <cp:version/>
  <cp:contentType/>
  <cp:contentStatus/>
</cp:coreProperties>
</file>