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2 PM results KL 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<sst xmlns="http://schemas.openxmlformats.org/spreadsheetml/2006/main" count="69" uniqueCount="47">
  <si>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</si>
  <si>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</si>
  <si>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</si>
  <si>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</si>
  <si>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</si>
  <si>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</si>
  <si>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</si>
  <si>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</si>
  <si>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</si>
  <si>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</si>
  <si>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</si>
  <si>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</si>
  <si>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</si>
  <si>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</si>
  <si>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Done?</t>
  </si>
  <si>
    <t>YES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</si>
  <si>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</si>
  <si>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</si>
  <si>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</si>
  <si>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</si>
  <si>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</si>
  <si>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</si>
  <si>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</si>
  <si>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</si>
  <si>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</si>
  <si>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heat 11</t>
  </si>
  <si>
    <t>class/chassis</t>
  </si>
  <si>
    <t>Lane</t>
  </si>
  <si>
    <t>Red = MBR HO, Blue = LHORC, Green = HOSS, Black = DHORC, Purple = SCHORC, Silver = FLBT</t>
  </si>
  <si>
    <t xml:space="preserve">                     Drivers in italics are premier grade</t>
  </si>
  <si>
    <t>o</t>
  </si>
  <si>
    <t>Dave Rouse</t>
  </si>
  <si>
    <t>John Chell</t>
  </si>
  <si>
    <t>Tony Stacey</t>
  </si>
  <si>
    <t>Marc Townsend</t>
  </si>
  <si>
    <t>Andy Whorton</t>
  </si>
  <si>
    <t>Roy Masters</t>
  </si>
  <si>
    <t>Andy Player</t>
  </si>
  <si>
    <t>Deane Walpole</t>
  </si>
  <si>
    <t>Martin Hill</t>
  </si>
  <si>
    <t>Clive Harland</t>
  </si>
  <si>
    <t>Julian Allard</t>
  </si>
  <si>
    <t>Modified</t>
  </si>
  <si>
    <t>Nascar</t>
  </si>
  <si>
    <t>Wizzard</t>
  </si>
  <si>
    <t>GRID</t>
  </si>
  <si>
    <t>Q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</si>
</sst>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  <font>
      <b/>
      <sz val="6"/>
      <name val="Arial"/>
      <family val="2"/>
    </font>
    <font>
      <sz val="11"/>
      <name val="Corbel"/>
      <family val="2"/>
    </font>
    <font>
      <b/>
      <sz val="7.5"/>
      <name val="Corbel"/>
      <family val="2"/>
    </font>
    <font>
      <sz val="9"/>
      <name val="Corbel"/>
      <family val="2"/>
    </font>
    <font>
      <b/>
      <sz val="6"/>
      <color indexed="9"/>
      <name val="Corbel"/>
      <family val="2"/>
    </font>
    <font>
      <sz val="7.5"/>
      <name val="Corbel"/>
      <family val="2"/>
    </font>
    <font>
      <sz val="7"/>
      <name val="Corbel"/>
      <family val="2"/>
    </font>
    <font>
      <b/>
      <sz val="10"/>
      <name val="Corbel"/>
      <family val="2"/>
    </font>
    <font>
      <sz val="9"/>
      <color indexed="8"/>
      <name val="Corbel"/>
      <family val="2"/>
    </font>
    <font>
      <b/>
      <sz val="9"/>
      <name val="Corbel"/>
      <family val="2"/>
    </font>
    <font>
      <b/>
      <sz val="9"/>
      <color indexed="8"/>
      <name val="Corbel"/>
      <family val="2"/>
    </font>
    <font>
      <b/>
      <sz val="9"/>
      <color indexed="9"/>
      <name val="Corbel"/>
      <family val="2"/>
    </font>
    <font>
      <sz val="7"/>
      <color indexed="8"/>
      <name val="Corbel"/>
      <family val="2"/>
    </font>
    <font>
      <sz val="8"/>
      <color indexed="8"/>
      <name val="Corbel"/>
      <family val="2"/>
    </font>
    <font>
      <sz val="7.5"/>
      <color indexed="8"/>
      <name val="Corbel"/>
      <family val="2"/>
    </font>
    <font>
      <sz val="10"/>
      <name val="Corbel"/>
      <family val="2"/>
    </font>
    <font>
      <sz val="11"/>
      <color indexed="8"/>
      <name val="Corbel"/>
      <family val="2"/>
    </font>
    <font>
      <sz val="10"/>
      <color indexed="8"/>
      <name val="Corbel"/>
      <family val="2"/>
    </font>
    <font>
      <b/>
      <sz val="13"/>
      <color indexed="10"/>
      <name val="Corbel"/>
      <family val="2"/>
    </font>
    <font>
      <b/>
      <sz val="13"/>
      <color indexed="61"/>
      <name val="Corbel"/>
      <family val="2"/>
    </font>
    <font>
      <b/>
      <sz val="13.5"/>
      <color indexed="17"/>
      <name val="Corbel"/>
      <family val="2"/>
    </font>
    <font>
      <b/>
      <sz val="13.5"/>
      <color indexed="61"/>
      <name val="Corbel"/>
      <family val="2"/>
    </font>
    <font>
      <b/>
      <sz val="13.5"/>
      <color indexed="10"/>
      <name val="Corbel"/>
      <family val="2"/>
    </font>
    <font>
      <b/>
      <i/>
      <sz val="13.5"/>
      <name val="Corbel"/>
      <family val="2"/>
    </font>
    <font>
      <b/>
      <i/>
      <sz val="13.5"/>
      <color indexed="12"/>
      <name val="Corbel"/>
      <family val="2"/>
    </font>
    <font>
      <b/>
      <i/>
      <sz val="13.5"/>
      <color indexed="10"/>
      <name val="Corbel"/>
      <family val="2"/>
    </font>
    <font>
      <b/>
      <i/>
      <sz val="13.5"/>
      <color indexed="17"/>
      <name val="Corbe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medium"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173" fontId="1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0" fillId="2" borderId="19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/>
      <protection locked="0"/>
    </xf>
    <xf numFmtId="172" fontId="10" fillId="2" borderId="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2" borderId="31" xfId="0" applyFill="1" applyBorder="1" applyAlignment="1">
      <alignment/>
    </xf>
    <xf numFmtId="0" fontId="12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/>
    </xf>
    <xf numFmtId="0" fontId="16" fillId="3" borderId="0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21" fillId="3" borderId="34" xfId="0" applyFont="1" applyFill="1" applyBorder="1" applyAlignment="1">
      <alignment/>
    </xf>
    <xf numFmtId="0" fontId="22" fillId="3" borderId="35" xfId="0" applyFont="1" applyFill="1" applyBorder="1" applyAlignment="1">
      <alignment horizontal="center"/>
    </xf>
    <xf numFmtId="0" fontId="21" fillId="3" borderId="35" xfId="0" applyFont="1" applyFill="1" applyBorder="1" applyAlignment="1">
      <alignment/>
    </xf>
    <xf numFmtId="0" fontId="21" fillId="8" borderId="36" xfId="0" applyFont="1" applyFill="1" applyBorder="1" applyAlignment="1">
      <alignment/>
    </xf>
    <xf numFmtId="0" fontId="21" fillId="8" borderId="37" xfId="0" applyFont="1" applyFill="1" applyBorder="1" applyAlignment="1">
      <alignment/>
    </xf>
    <xf numFmtId="0" fontId="21" fillId="9" borderId="38" xfId="0" applyFont="1" applyFill="1" applyBorder="1" applyAlignment="1">
      <alignment/>
    </xf>
    <xf numFmtId="0" fontId="21" fillId="9" borderId="39" xfId="0" applyFont="1" applyFill="1" applyBorder="1" applyAlignment="1">
      <alignment/>
    </xf>
    <xf numFmtId="0" fontId="23" fillId="7" borderId="38" xfId="0" applyFont="1" applyFill="1" applyBorder="1" applyAlignment="1">
      <alignment horizontal="right"/>
    </xf>
    <xf numFmtId="0" fontId="23" fillId="7" borderId="39" xfId="0" applyFont="1" applyFill="1" applyBorder="1" applyAlignment="1">
      <alignment/>
    </xf>
    <xf numFmtId="0" fontId="21" fillId="5" borderId="38" xfId="0" applyFont="1" applyFill="1" applyBorder="1" applyAlignment="1">
      <alignment/>
    </xf>
    <xf numFmtId="0" fontId="21" fillId="5" borderId="39" xfId="0" applyFont="1" applyFill="1" applyBorder="1" applyAlignment="1">
      <alignment/>
    </xf>
    <xf numFmtId="0" fontId="24" fillId="3" borderId="35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5" fillId="3" borderId="35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right"/>
    </xf>
    <xf numFmtId="0" fontId="26" fillId="3" borderId="4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 wrapText="1"/>
    </xf>
    <xf numFmtId="0" fontId="32" fillId="3" borderId="4" xfId="0" applyFont="1" applyFill="1" applyBorder="1" applyAlignment="1">
      <alignment horizontal="center" wrapText="1"/>
    </xf>
    <xf numFmtId="0" fontId="33" fillId="3" borderId="4" xfId="0" applyFont="1" applyFill="1" applyBorder="1" applyAlignment="1">
      <alignment horizontal="center" wrapText="1"/>
    </xf>
    <xf numFmtId="0" fontId="34" fillId="3" borderId="41" xfId="0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/>
      <protection locked="0"/>
    </xf>
    <xf numFmtId="2" fontId="35" fillId="3" borderId="3" xfId="0" applyNumberFormat="1" applyFont="1" applyFill="1" applyBorder="1" applyAlignment="1" applyProtection="1">
      <alignment horizontal="center"/>
      <protection locked="0"/>
    </xf>
    <xf numFmtId="2" fontId="35" fillId="3" borderId="3" xfId="0" applyNumberFormat="1" applyFont="1" applyFill="1" applyBorder="1" applyAlignment="1">
      <alignment horizontal="center"/>
    </xf>
    <xf numFmtId="173" fontId="20" fillId="2" borderId="42" xfId="0" applyNumberFormat="1" applyFont="1" applyFill="1" applyBorder="1" applyAlignment="1">
      <alignment horizontal="center"/>
    </xf>
    <xf numFmtId="0" fontId="36" fillId="3" borderId="41" xfId="0" applyFont="1" applyFill="1" applyBorder="1" applyAlignment="1" applyProtection="1">
      <alignment horizontal="center"/>
      <protection locked="0"/>
    </xf>
    <xf numFmtId="0" fontId="34" fillId="3" borderId="43" xfId="0" applyFont="1" applyFill="1" applyBorder="1" applyAlignment="1" applyProtection="1">
      <alignment horizontal="center"/>
      <protection locked="0"/>
    </xf>
    <xf numFmtId="0" fontId="27" fillId="3" borderId="44" xfId="0" applyFont="1" applyFill="1" applyBorder="1" applyAlignment="1" applyProtection="1">
      <alignment/>
      <protection locked="0"/>
    </xf>
    <xf numFmtId="2" fontId="35" fillId="3" borderId="44" xfId="0" applyNumberFormat="1" applyFont="1" applyFill="1" applyBorder="1" applyAlignment="1" applyProtection="1">
      <alignment horizontal="center"/>
      <protection locked="0"/>
    </xf>
    <xf numFmtId="2" fontId="35" fillId="3" borderId="44" xfId="0" applyNumberFormat="1" applyFont="1" applyFill="1" applyBorder="1" applyAlignment="1">
      <alignment horizontal="center"/>
    </xf>
    <xf numFmtId="0" fontId="20" fillId="3" borderId="3" xfId="0" applyFont="1" applyFill="1" applyBorder="1" applyAlignment="1" applyProtection="1">
      <alignment horizontal="center"/>
      <protection locked="0"/>
    </xf>
    <xf numFmtId="0" fontId="35" fillId="3" borderId="3" xfId="0" applyFont="1" applyFill="1" applyBorder="1" applyAlignment="1" applyProtection="1">
      <alignment horizontal="center"/>
      <protection locked="0"/>
    </xf>
    <xf numFmtId="0" fontId="35" fillId="3" borderId="44" xfId="0" applyFont="1" applyFill="1" applyBorder="1" applyAlignment="1" applyProtection="1">
      <alignment horizontal="center"/>
      <protection locked="0"/>
    </xf>
    <xf numFmtId="0" fontId="27" fillId="3" borderId="45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left"/>
    </xf>
    <xf numFmtId="0" fontId="30" fillId="7" borderId="4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left"/>
    </xf>
    <xf numFmtId="0" fontId="30" fillId="5" borderId="4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left"/>
    </xf>
    <xf numFmtId="0" fontId="31" fillId="3" borderId="4" xfId="0" applyFont="1" applyFill="1" applyBorder="1" applyAlignment="1">
      <alignment horizontal="center" wrapText="1"/>
    </xf>
    <xf numFmtId="0" fontId="27" fillId="3" borderId="46" xfId="0" applyFont="1" applyFill="1" applyBorder="1" applyAlignment="1">
      <alignment horizontal="center"/>
    </xf>
    <xf numFmtId="0" fontId="34" fillId="3" borderId="47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/>
      <protection locked="0"/>
    </xf>
    <xf numFmtId="2" fontId="35" fillId="3" borderId="2" xfId="0" applyNumberFormat="1" applyFont="1" applyFill="1" applyBorder="1" applyAlignment="1" applyProtection="1">
      <alignment horizontal="center"/>
      <protection locked="0"/>
    </xf>
    <xf numFmtId="2" fontId="35" fillId="3" borderId="2" xfId="0" applyNumberFormat="1" applyFont="1" applyFill="1" applyBorder="1" applyAlignment="1">
      <alignment horizontal="center"/>
    </xf>
    <xf numFmtId="173" fontId="20" fillId="2" borderId="48" xfId="0" applyNumberFormat="1" applyFont="1" applyFill="1" applyBorder="1" applyAlignment="1">
      <alignment horizontal="center"/>
    </xf>
    <xf numFmtId="173" fontId="20" fillId="2" borderId="49" xfId="0" applyNumberFormat="1" applyFont="1" applyFill="1" applyBorder="1" applyAlignment="1">
      <alignment horizontal="center"/>
    </xf>
    <xf numFmtId="2" fontId="37" fillId="3" borderId="2" xfId="0" applyNumberFormat="1" applyFont="1" applyFill="1" applyBorder="1" applyAlignment="1" applyProtection="1">
      <alignment horizontal="center"/>
      <protection locked="0"/>
    </xf>
    <xf numFmtId="2" fontId="37" fillId="3" borderId="3" xfId="0" applyNumberFormat="1" applyFont="1" applyFill="1" applyBorder="1" applyAlignment="1" applyProtection="1">
      <alignment horizontal="center"/>
      <protection locked="0"/>
    </xf>
    <xf numFmtId="2" fontId="37" fillId="10" borderId="3" xfId="0" applyNumberFormat="1" applyFont="1" applyFill="1" applyBorder="1" applyAlignment="1" applyProtection="1">
      <alignment horizontal="center"/>
      <protection locked="0"/>
    </xf>
    <xf numFmtId="2" fontId="38" fillId="3" borderId="3" xfId="0" applyNumberFormat="1" applyFont="1" applyFill="1" applyBorder="1" applyAlignment="1" applyProtection="1">
      <alignment horizontal="center"/>
      <protection locked="0"/>
    </xf>
    <xf numFmtId="2" fontId="38" fillId="10" borderId="3" xfId="0" applyNumberFormat="1" applyFont="1" applyFill="1" applyBorder="1" applyAlignment="1" applyProtection="1">
      <alignment horizontal="center"/>
      <protection locked="0"/>
    </xf>
    <xf numFmtId="0" fontId="35" fillId="3" borderId="2" xfId="0" applyNumberFormat="1" applyFont="1" applyFill="1" applyBorder="1" applyAlignment="1">
      <alignment horizontal="center"/>
    </xf>
    <xf numFmtId="0" fontId="35" fillId="3" borderId="3" xfId="0" applyNumberFormat="1" applyFont="1" applyFill="1" applyBorder="1" applyAlignment="1">
      <alignment horizontal="center"/>
    </xf>
    <xf numFmtId="0" fontId="35" fillId="3" borderId="44" xfId="0" applyNumberFormat="1" applyFont="1" applyFill="1" applyBorder="1" applyAlignment="1">
      <alignment horizontal="center"/>
    </xf>
    <xf numFmtId="0" fontId="39" fillId="3" borderId="3" xfId="0" applyFont="1" applyFill="1" applyBorder="1" applyAlignment="1" applyProtection="1">
      <alignment horizontal="left"/>
      <protection locked="0"/>
    </xf>
    <xf numFmtId="0" fontId="40" fillId="3" borderId="2" xfId="0" applyFont="1" applyFill="1" applyBorder="1" applyAlignment="1" applyProtection="1">
      <alignment horizontal="left"/>
      <protection locked="0"/>
    </xf>
    <xf numFmtId="0" fontId="40" fillId="3" borderId="3" xfId="0" applyFont="1" applyFill="1" applyBorder="1" applyAlignment="1" applyProtection="1">
      <alignment horizontal="left"/>
      <protection locked="0"/>
    </xf>
    <xf numFmtId="0" fontId="41" fillId="3" borderId="3" xfId="0" applyFont="1" applyFill="1" applyBorder="1" applyAlignment="1" applyProtection="1">
      <alignment horizontal="left"/>
      <protection locked="0"/>
    </xf>
    <xf numFmtId="0" fontId="40" fillId="3" borderId="44" xfId="0" applyFont="1" applyFill="1" applyBorder="1" applyAlignment="1" applyProtection="1">
      <alignment horizontal="left"/>
      <protection locked="0"/>
    </xf>
    <xf numFmtId="0" fontId="42" fillId="3" borderId="3" xfId="0" applyFont="1" applyFill="1" applyBorder="1" applyAlignment="1" applyProtection="1">
      <alignment horizontal="left"/>
      <protection locked="0"/>
    </xf>
    <xf numFmtId="0" fontId="43" fillId="3" borderId="3" xfId="0" applyFont="1" applyFill="1" applyBorder="1" applyAlignment="1" applyProtection="1">
      <alignment horizontal="left"/>
      <protection locked="0"/>
    </xf>
    <xf numFmtId="0" fontId="44" fillId="3" borderId="3" xfId="0" applyFont="1" applyFill="1" applyBorder="1" applyAlignment="1" applyProtection="1">
      <alignment horizontal="left"/>
      <protection locked="0"/>
    </xf>
    <xf numFmtId="0" fontId="45" fillId="3" borderId="3" xfId="0" applyFont="1" applyFill="1" applyBorder="1" applyAlignment="1" applyProtection="1">
      <alignment horizontal="left"/>
      <protection locked="0"/>
    </xf>
    <xf numFmtId="2" fontId="35" fillId="11" borderId="2" xfId="0" applyNumberFormat="1" applyFont="1" applyFill="1" applyBorder="1" applyAlignment="1">
      <alignment horizontal="center"/>
    </xf>
    <xf numFmtId="2" fontId="35" fillId="11" borderId="3" xfId="0" applyNumberFormat="1" applyFont="1" applyFill="1" applyBorder="1" applyAlignment="1">
      <alignment horizontal="center"/>
    </xf>
    <xf numFmtId="2" fontId="35" fillId="12" borderId="3" xfId="0" applyNumberFormat="1" applyFont="1" applyFill="1" applyBorder="1" applyAlignment="1">
      <alignment horizontal="center"/>
    </xf>
    <xf numFmtId="2" fontId="35" fillId="8" borderId="3" xfId="0" applyNumberFormat="1" applyFont="1" applyFill="1" applyBorder="1" applyAlignment="1">
      <alignment horizontal="center"/>
    </xf>
    <xf numFmtId="2" fontId="35" fillId="9" borderId="3" xfId="0" applyNumberFormat="1" applyFont="1" applyFill="1" applyBorder="1" applyAlignment="1">
      <alignment horizontal="center"/>
    </xf>
    <xf numFmtId="2" fontId="35" fillId="9" borderId="44" xfId="0" applyNumberFormat="1" applyFont="1" applyFill="1" applyBorder="1" applyAlignment="1">
      <alignment horizontal="center"/>
    </xf>
    <xf numFmtId="172" fontId="20" fillId="2" borderId="2" xfId="0" applyNumberFormat="1" applyFont="1" applyFill="1" applyBorder="1" applyAlignment="1">
      <alignment horizontal="center"/>
    </xf>
    <xf numFmtId="172" fontId="20" fillId="2" borderId="3" xfId="0" applyNumberFormat="1" applyFont="1" applyFill="1" applyBorder="1" applyAlignment="1">
      <alignment horizontal="center"/>
    </xf>
    <xf numFmtId="172" fontId="20" fillId="2" borderId="44" xfId="0" applyNumberFormat="1" applyFont="1" applyFill="1" applyBorder="1" applyAlignment="1">
      <alignment horizontal="center"/>
    </xf>
    <xf numFmtId="2" fontId="37" fillId="0" borderId="2" xfId="0" applyNumberFormat="1" applyFont="1" applyFill="1" applyBorder="1" applyAlignment="1">
      <alignment horizontal="center"/>
    </xf>
    <xf numFmtId="2" fontId="37" fillId="3" borderId="3" xfId="0" applyNumberFormat="1" applyFont="1" applyFill="1" applyBorder="1" applyAlignment="1">
      <alignment horizontal="center"/>
    </xf>
    <xf numFmtId="2" fontId="37" fillId="10" borderId="3" xfId="0" applyNumberFormat="1" applyFont="1" applyFill="1" applyBorder="1" applyAlignment="1">
      <alignment horizontal="center"/>
    </xf>
    <xf numFmtId="2" fontId="35" fillId="0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B55"/>
  <sheetViews>
    <sheetView showGridLines="0" tabSelected="1" zoomScale="79" zoomScaleNormal="79" workbookViewId="0" topLeftCell="A2">
      <selection activeCell="D19" sqref="D19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8.140625" style="9" customWidth="1"/>
    <col min="23" max="23" width="4.28125" style="9" customWidth="1"/>
    <col min="24" max="24" width="6.7109375" style="6" customWidth="1"/>
    <col min="25" max="25" width="6.7109375" style="7" customWidth="1"/>
    <col min="26" max="26" width="4.140625" style="9" customWidth="1"/>
    <col min="27" max="30" width="6.7109375" style="9" customWidth="1"/>
    <col min="31" max="31" width="6.7109375" style="12" customWidth="1"/>
    <col min="32" max="32" width="9.421875" style="12" customWidth="1"/>
    <col min="33" max="33" width="62.140625" style="43" customWidth="1"/>
    <col min="34" max="34" width="6.7109375" style="48" hidden="1" customWidth="1"/>
    <col min="35" max="36" width="6.7109375" style="4" hidden="1" customWidth="1"/>
    <col min="37" max="37" width="6.7109375" style="49" hidden="1" customWidth="1"/>
    <col min="38" max="38" width="8.28125" style="12" hidden="1" customWidth="1"/>
    <col min="39" max="16384" width="8.8515625" style="4" customWidth="1"/>
  </cols>
  <sheetData>
    <row r="1" spans="1:38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13"/>
      <c r="AF1" s="13"/>
      <c r="AG1" s="13"/>
      <c r="AH1" s="46"/>
      <c r="AI1" s="3"/>
      <c r="AJ1" s="3"/>
      <c r="AK1" s="47"/>
      <c r="AL1" s="44"/>
    </row>
    <row r="2" spans="1:39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55"/>
      <c r="AI2" s="55"/>
      <c r="AJ2" s="55"/>
      <c r="AK2" s="55"/>
      <c r="AL2" s="13"/>
      <c r="AM2" s="13"/>
    </row>
    <row r="3" spans="1:39" s="2" customFormat="1" ht="14.25" thickTop="1">
      <c r="A3" s="25"/>
      <c r="B3" s="82"/>
      <c r="C3" s="83"/>
      <c r="D3" s="83"/>
      <c r="E3" s="84"/>
      <c r="F3" s="85"/>
      <c r="G3" s="86"/>
      <c r="H3" s="84"/>
      <c r="I3" s="87"/>
      <c r="J3" s="88"/>
      <c r="K3" s="84"/>
      <c r="L3" s="84"/>
      <c r="M3" s="84"/>
      <c r="N3" s="89"/>
      <c r="O3" s="90"/>
      <c r="P3" s="84"/>
      <c r="Q3" s="91"/>
      <c r="R3" s="92"/>
      <c r="S3" s="93" t="s">
        <v>11</v>
      </c>
      <c r="T3" s="93" t="s">
        <v>11</v>
      </c>
      <c r="U3" s="93" t="s">
        <v>11</v>
      </c>
      <c r="V3" s="93" t="s">
        <v>11</v>
      </c>
      <c r="W3" s="93" t="s">
        <v>45</v>
      </c>
      <c r="X3" s="94" t="s">
        <v>6</v>
      </c>
      <c r="Y3" s="93" t="s">
        <v>5</v>
      </c>
      <c r="Z3" s="95" t="s">
        <v>16</v>
      </c>
      <c r="AA3" s="95" t="s">
        <v>16</v>
      </c>
      <c r="AB3" s="95" t="s">
        <v>16</v>
      </c>
      <c r="AC3" s="93" t="s">
        <v>5</v>
      </c>
      <c r="AD3" s="94" t="s">
        <v>6</v>
      </c>
      <c r="AE3" s="96" t="s">
        <v>23</v>
      </c>
      <c r="AF3" s="97" t="s">
        <v>24</v>
      </c>
      <c r="AG3" s="38"/>
      <c r="AH3" s="60"/>
      <c r="AI3" s="61"/>
      <c r="AJ3" s="80"/>
      <c r="AK3" s="62"/>
      <c r="AL3" s="72"/>
      <c r="AM3" s="13"/>
    </row>
    <row r="4" spans="1:39" s="2" customFormat="1" ht="27.75" customHeight="1" thickBot="1">
      <c r="A4" s="25"/>
      <c r="B4" s="114" t="s">
        <v>0</v>
      </c>
      <c r="C4" s="115" t="s">
        <v>10</v>
      </c>
      <c r="D4" s="116" t="s">
        <v>26</v>
      </c>
      <c r="E4" s="116">
        <v>1</v>
      </c>
      <c r="F4" s="117" t="s">
        <v>7</v>
      </c>
      <c r="G4" s="118" t="s">
        <v>4</v>
      </c>
      <c r="H4" s="119">
        <v>2</v>
      </c>
      <c r="I4" s="120" t="s">
        <v>7</v>
      </c>
      <c r="J4" s="121" t="s">
        <v>4</v>
      </c>
      <c r="K4" s="119" t="s">
        <v>1</v>
      </c>
      <c r="L4" s="119" t="s">
        <v>2</v>
      </c>
      <c r="M4" s="119">
        <v>3</v>
      </c>
      <c r="N4" s="122" t="s">
        <v>7</v>
      </c>
      <c r="O4" s="123" t="s">
        <v>4</v>
      </c>
      <c r="P4" s="119">
        <v>4</v>
      </c>
      <c r="Q4" s="124" t="s">
        <v>7</v>
      </c>
      <c r="R4" s="125" t="s">
        <v>4</v>
      </c>
      <c r="S4" s="98" t="s">
        <v>13</v>
      </c>
      <c r="T4" s="98" t="s">
        <v>21</v>
      </c>
      <c r="U4" s="98" t="s">
        <v>22</v>
      </c>
      <c r="V4" s="98" t="s">
        <v>12</v>
      </c>
      <c r="W4" s="98" t="s">
        <v>46</v>
      </c>
      <c r="X4" s="98" t="s">
        <v>18</v>
      </c>
      <c r="Y4" s="98" t="s">
        <v>3</v>
      </c>
      <c r="Z4" s="126" t="s">
        <v>27</v>
      </c>
      <c r="AA4" s="99" t="s">
        <v>5</v>
      </c>
      <c r="AB4" s="99" t="s">
        <v>17</v>
      </c>
      <c r="AC4" s="100" t="s">
        <v>20</v>
      </c>
      <c r="AD4" s="99" t="s">
        <v>19</v>
      </c>
      <c r="AE4" s="98" t="s">
        <v>8</v>
      </c>
      <c r="AF4" s="127" t="s">
        <v>9</v>
      </c>
      <c r="AG4" s="37"/>
      <c r="AH4" s="63"/>
      <c r="AI4" s="53"/>
      <c r="AJ4" s="81"/>
      <c r="AK4" s="54"/>
      <c r="AL4" s="73" t="s">
        <v>14</v>
      </c>
      <c r="AM4" s="13"/>
    </row>
    <row r="5" spans="1:39" ht="25.5" customHeight="1">
      <c r="A5" s="25"/>
      <c r="B5" s="128">
        <v>1</v>
      </c>
      <c r="C5" s="144" t="s">
        <v>32</v>
      </c>
      <c r="D5" s="129" t="s">
        <v>42</v>
      </c>
      <c r="E5" s="130"/>
      <c r="F5" s="131">
        <v>22.75</v>
      </c>
      <c r="G5" s="131">
        <v>5.78</v>
      </c>
      <c r="H5" s="131">
        <v>0</v>
      </c>
      <c r="I5" s="135">
        <v>28.85</v>
      </c>
      <c r="J5" s="131">
        <v>5.72</v>
      </c>
      <c r="K5" s="131">
        <v>0</v>
      </c>
      <c r="L5" s="131">
        <v>0</v>
      </c>
      <c r="M5" s="131">
        <v>0</v>
      </c>
      <c r="N5" s="131">
        <v>23.85</v>
      </c>
      <c r="O5" s="131">
        <v>6.26</v>
      </c>
      <c r="P5" s="131">
        <v>0</v>
      </c>
      <c r="Q5" s="135">
        <v>27.6</v>
      </c>
      <c r="R5" s="131">
        <v>6.15</v>
      </c>
      <c r="S5" s="132">
        <f>SUM(F5,I5,N5,Q5)</f>
        <v>103.05000000000001</v>
      </c>
      <c r="T5" s="132">
        <f>MIN(F5,I5,N5,Q5)</f>
        <v>22.75</v>
      </c>
      <c r="U5" s="132">
        <f>MAX(F5,I5,N5,Q5)</f>
        <v>28.85</v>
      </c>
      <c r="V5" s="132">
        <f>SUM(S5-T5)</f>
        <v>80.30000000000001</v>
      </c>
      <c r="W5" s="140">
        <v>2</v>
      </c>
      <c r="X5" s="132">
        <f>MIN(G5,J5,O5,R5)</f>
        <v>5.72</v>
      </c>
      <c r="Y5" s="132">
        <f>MAX(F5,I5,N5,Q5)</f>
        <v>28.85</v>
      </c>
      <c r="Z5" s="152"/>
      <c r="AA5" s="132">
        <v>29.85</v>
      </c>
      <c r="AB5" s="132">
        <v>5.55</v>
      </c>
      <c r="AC5" s="161">
        <f>MAX(U5,AA5)</f>
        <v>29.85</v>
      </c>
      <c r="AD5" s="132">
        <f>MIN(X5,AB5)</f>
        <v>5.55</v>
      </c>
      <c r="AE5" s="158">
        <v>85.2</v>
      </c>
      <c r="AF5" s="105">
        <f>SUM(3600/AD5*AE5/5280)</f>
        <v>10.466830466830467</v>
      </c>
      <c r="AG5" s="39"/>
      <c r="AH5" s="76" t="str">
        <f>C12</f>
        <v>Deane Walpole</v>
      </c>
      <c r="AI5" s="77" t="str">
        <f>C5</f>
        <v>John Chell</v>
      </c>
      <c r="AJ5" s="77" t="str">
        <f>C13</f>
        <v>Andy Player</v>
      </c>
      <c r="AK5" s="77" t="str">
        <f>C8</f>
        <v>Tony Stacey</v>
      </c>
      <c r="AL5" s="73"/>
      <c r="AM5" s="13"/>
    </row>
    <row r="6" spans="1:39" ht="25.5" customHeight="1">
      <c r="A6" s="25"/>
      <c r="B6" s="101">
        <v>2</v>
      </c>
      <c r="C6" s="151" t="s">
        <v>34</v>
      </c>
      <c r="D6" s="111" t="s">
        <v>42</v>
      </c>
      <c r="E6" s="102"/>
      <c r="F6" s="103">
        <v>22.1</v>
      </c>
      <c r="G6" s="103">
        <v>6.14</v>
      </c>
      <c r="H6" s="103">
        <v>0</v>
      </c>
      <c r="I6" s="103">
        <v>27.5</v>
      </c>
      <c r="J6" s="138">
        <v>5.52</v>
      </c>
      <c r="K6" s="103">
        <v>0</v>
      </c>
      <c r="L6" s="103">
        <v>0</v>
      </c>
      <c r="M6" s="103">
        <v>0</v>
      </c>
      <c r="N6" s="103">
        <v>21.2</v>
      </c>
      <c r="O6" s="103">
        <v>6.39</v>
      </c>
      <c r="P6" s="103">
        <v>0</v>
      </c>
      <c r="Q6" s="103">
        <v>27.2</v>
      </c>
      <c r="R6" s="138">
        <v>5.83</v>
      </c>
      <c r="S6" s="104">
        <f>SUM(F6,I6,N6,Q6)</f>
        <v>98</v>
      </c>
      <c r="T6" s="104">
        <f>MIN(F6,I6,N6,Q6)</f>
        <v>21.2</v>
      </c>
      <c r="U6" s="104">
        <f>MAX(F6,I6,N6,Q6)</f>
        <v>27.5</v>
      </c>
      <c r="V6" s="104">
        <f>SUM(S6-T6)</f>
        <v>76.8</v>
      </c>
      <c r="W6" s="141">
        <v>4</v>
      </c>
      <c r="X6" s="104">
        <f>MIN(G6,J6,O6,R6)</f>
        <v>5.52</v>
      </c>
      <c r="Y6" s="104">
        <f>MAX(F6,I6,N6,Q6)</f>
        <v>27.5</v>
      </c>
      <c r="Z6" s="154"/>
      <c r="AA6" s="104">
        <v>29.7</v>
      </c>
      <c r="AB6" s="104">
        <v>5.67</v>
      </c>
      <c r="AC6" s="104">
        <f>MAX(U6,AA6)</f>
        <v>29.7</v>
      </c>
      <c r="AD6" s="162">
        <f>MIN(X6,AB6)</f>
        <v>5.52</v>
      </c>
      <c r="AE6" s="159">
        <v>85.2</v>
      </c>
      <c r="AF6" s="133">
        <f>SUM(3600/AD6*AE6/5280)</f>
        <v>10.523715415019765</v>
      </c>
      <c r="AG6" s="39"/>
      <c r="AH6" s="76" t="str">
        <f>C10</f>
        <v>Andy Whorton</v>
      </c>
      <c r="AI6" s="77" t="str">
        <f>C11</f>
        <v>Roy Masters</v>
      </c>
      <c r="AJ6" s="77" t="str">
        <f>C16</f>
        <v>Clive Harland</v>
      </c>
      <c r="AK6" s="77" t="str">
        <f>C7</f>
        <v>Dave Rouse</v>
      </c>
      <c r="AL6" s="73"/>
      <c r="AM6" s="13"/>
    </row>
    <row r="7" spans="1:39" s="5" customFormat="1" ht="25.5" customHeight="1" thickBot="1">
      <c r="A7" s="25"/>
      <c r="B7" s="101">
        <v>3</v>
      </c>
      <c r="C7" s="146" t="s">
        <v>31</v>
      </c>
      <c r="D7" s="111" t="s">
        <v>42</v>
      </c>
      <c r="E7" s="102"/>
      <c r="F7" s="136">
        <v>29.65</v>
      </c>
      <c r="G7" s="138">
        <v>5.7</v>
      </c>
      <c r="H7" s="103">
        <v>0</v>
      </c>
      <c r="I7" s="103">
        <v>28.7</v>
      </c>
      <c r="J7" s="103">
        <v>5.61</v>
      </c>
      <c r="K7" s="103">
        <v>0</v>
      </c>
      <c r="L7" s="103">
        <v>0</v>
      </c>
      <c r="M7" s="103">
        <v>0</v>
      </c>
      <c r="N7" s="136">
        <v>28.4</v>
      </c>
      <c r="O7" s="138">
        <v>5.63</v>
      </c>
      <c r="P7" s="103">
        <v>0</v>
      </c>
      <c r="Q7" s="136">
        <v>27.6</v>
      </c>
      <c r="R7" s="103">
        <v>5.97</v>
      </c>
      <c r="S7" s="104">
        <f>SUM(F7,I7,N7,Q7)</f>
        <v>114.35</v>
      </c>
      <c r="T7" s="104">
        <f>MIN(F7,I7,N7,Q7)</f>
        <v>27.6</v>
      </c>
      <c r="U7" s="104">
        <f>MAX(F7,I7,N7,Q7)</f>
        <v>29.65</v>
      </c>
      <c r="V7" s="104">
        <f>SUM(S7-T7)</f>
        <v>86.75</v>
      </c>
      <c r="W7" s="141">
        <v>1</v>
      </c>
      <c r="X7" s="104">
        <f>MIN(G7,J7,O7,R7)</f>
        <v>5.61</v>
      </c>
      <c r="Y7" s="104">
        <f>MAX(F7,I7,N7,Q7)</f>
        <v>29.65</v>
      </c>
      <c r="Z7" s="155"/>
      <c r="AA7" s="104">
        <v>28.25</v>
      </c>
      <c r="AB7" s="104">
        <v>5.57</v>
      </c>
      <c r="AC7" s="104">
        <f>MAX(U7,AA7)</f>
        <v>29.65</v>
      </c>
      <c r="AD7" s="104">
        <f>MIN(X7,AB7)</f>
        <v>5.57</v>
      </c>
      <c r="AE7" s="159">
        <v>85.2</v>
      </c>
      <c r="AF7" s="133">
        <f>SUM(3600/AD7*AE7/5280)</f>
        <v>10.429247592622819</v>
      </c>
      <c r="AG7" s="39"/>
      <c r="AH7" s="76" t="str">
        <f>C5</f>
        <v>John Chell</v>
      </c>
      <c r="AI7" s="77" t="str">
        <f>C12</f>
        <v>Deane Walpole</v>
      </c>
      <c r="AJ7" s="77" t="str">
        <f>C10</f>
        <v>Andy Whorton</v>
      </c>
      <c r="AK7" s="77" t="str">
        <f>C15</f>
        <v>Martin Hill</v>
      </c>
      <c r="AL7" s="73"/>
      <c r="AM7" s="13"/>
    </row>
    <row r="8" spans="1:39" s="3" customFormat="1" ht="25.5" customHeight="1">
      <c r="A8" s="25"/>
      <c r="B8" s="101">
        <v>4</v>
      </c>
      <c r="C8" s="145" t="s">
        <v>33</v>
      </c>
      <c r="D8" s="111" t="s">
        <v>42</v>
      </c>
      <c r="E8" s="102"/>
      <c r="F8" s="103">
        <v>24.15</v>
      </c>
      <c r="G8" s="103">
        <v>6.21</v>
      </c>
      <c r="H8" s="103">
        <v>0</v>
      </c>
      <c r="I8" s="103">
        <v>26.2</v>
      </c>
      <c r="J8" s="103">
        <v>6.1</v>
      </c>
      <c r="K8" s="103">
        <v>0</v>
      </c>
      <c r="L8" s="103">
        <v>0</v>
      </c>
      <c r="M8" s="103">
        <v>0</v>
      </c>
      <c r="N8" s="103">
        <v>24.5</v>
      </c>
      <c r="O8" s="103">
        <v>6.18</v>
      </c>
      <c r="P8" s="103">
        <v>0</v>
      </c>
      <c r="Q8" s="103">
        <v>26.45</v>
      </c>
      <c r="R8" s="103">
        <v>6.06</v>
      </c>
      <c r="S8" s="104">
        <f>SUM(F8,I8,N8,Q8)</f>
        <v>101.3</v>
      </c>
      <c r="T8" s="104">
        <f>MIN(F8,I8,N8,Q8)</f>
        <v>24.15</v>
      </c>
      <c r="U8" s="104">
        <f>MAX(F8,I8,N8,Q8)</f>
        <v>26.45</v>
      </c>
      <c r="V8" s="104">
        <f>SUM(S8-T8)</f>
        <v>77.15</v>
      </c>
      <c r="W8" s="141">
        <v>3</v>
      </c>
      <c r="X8" s="104">
        <f>MIN(G8,J8,O8,R8)</f>
        <v>6.06</v>
      </c>
      <c r="Y8" s="104">
        <f>MAX(F8,I8,N8,Q8)</f>
        <v>26.45</v>
      </c>
      <c r="Z8" s="156"/>
      <c r="AA8" s="104">
        <v>26.7</v>
      </c>
      <c r="AB8" s="104">
        <v>5.52</v>
      </c>
      <c r="AC8" s="104">
        <f>MAX(U8,AA8)</f>
        <v>26.7</v>
      </c>
      <c r="AD8" s="162">
        <f>MIN(X8,AB8)</f>
        <v>5.52</v>
      </c>
      <c r="AE8" s="159">
        <v>85.2</v>
      </c>
      <c r="AF8" s="133">
        <f>SUM(3600/AD8*AE8/5280)</f>
        <v>10.523715415019765</v>
      </c>
      <c r="AG8" s="39"/>
      <c r="AH8" s="76" t="str">
        <f>C8</f>
        <v>Tony Stacey</v>
      </c>
      <c r="AI8" s="77" t="str">
        <f>C17</f>
        <v>Julian Allard</v>
      </c>
      <c r="AJ8" s="77" t="str">
        <f>C11</f>
        <v>Roy Masters</v>
      </c>
      <c r="AK8" s="77" t="str">
        <f>C16</f>
        <v>Clive Harland</v>
      </c>
      <c r="AL8" s="73"/>
      <c r="AM8" s="13"/>
    </row>
    <row r="9" spans="1:39" s="42" customFormat="1" ht="12" customHeight="1">
      <c r="A9" s="25"/>
      <c r="B9" s="101"/>
      <c r="C9" s="145"/>
      <c r="D9" s="111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04"/>
      <c r="U9" s="104"/>
      <c r="V9" s="104"/>
      <c r="W9" s="141"/>
      <c r="X9" s="104"/>
      <c r="Y9" s="104"/>
      <c r="Z9" s="164"/>
      <c r="AA9" s="104"/>
      <c r="AB9" s="104"/>
      <c r="AC9" s="104"/>
      <c r="AD9" s="162"/>
      <c r="AE9" s="159"/>
      <c r="AF9" s="133"/>
      <c r="AG9" s="39"/>
      <c r="AH9" s="76"/>
      <c r="AI9" s="77"/>
      <c r="AJ9" s="77"/>
      <c r="AK9" s="77"/>
      <c r="AL9" s="73"/>
      <c r="AM9" s="13"/>
    </row>
    <row r="10" spans="1:39" ht="25.5" customHeight="1">
      <c r="A10" s="25"/>
      <c r="B10" s="101">
        <v>1</v>
      </c>
      <c r="C10" s="151" t="s">
        <v>35</v>
      </c>
      <c r="D10" s="111" t="s">
        <v>43</v>
      </c>
      <c r="E10" s="102">
        <v>17</v>
      </c>
      <c r="F10" s="136">
        <v>28.75</v>
      </c>
      <c r="G10" s="138">
        <v>5.95</v>
      </c>
      <c r="H10" s="103">
        <v>0</v>
      </c>
      <c r="I10" s="136">
        <v>27.95</v>
      </c>
      <c r="J10" s="138">
        <v>6.11</v>
      </c>
      <c r="K10" s="103">
        <v>0</v>
      </c>
      <c r="L10" s="103">
        <v>0</v>
      </c>
      <c r="M10" s="103">
        <v>0</v>
      </c>
      <c r="N10" s="103">
        <v>24.45</v>
      </c>
      <c r="O10" s="138">
        <v>6.3</v>
      </c>
      <c r="P10" s="103">
        <v>0</v>
      </c>
      <c r="Q10" s="136">
        <v>27.1</v>
      </c>
      <c r="R10" s="138">
        <v>5.86</v>
      </c>
      <c r="S10" s="104">
        <f>SUM(F10,I10,N10,Q10)</f>
        <v>108.25</v>
      </c>
      <c r="T10" s="104">
        <f>MIN(F10,I10,N10,Q10)</f>
        <v>24.45</v>
      </c>
      <c r="U10" s="104">
        <f>MAX(F10,I10,N10,Q10)</f>
        <v>28.75</v>
      </c>
      <c r="V10" s="104">
        <f>SUM(S10-T10)</f>
        <v>83.8</v>
      </c>
      <c r="W10" s="141">
        <v>1</v>
      </c>
      <c r="X10" s="104">
        <f>MIN(G10,J10,O10,R10)</f>
        <v>5.86</v>
      </c>
      <c r="Y10" s="104">
        <f>MAX(F10,I10,N10,Q10)</f>
        <v>28.75</v>
      </c>
      <c r="Z10" s="155"/>
      <c r="AA10" s="104">
        <v>29.1</v>
      </c>
      <c r="AB10" s="104">
        <v>5.99</v>
      </c>
      <c r="AC10" s="162">
        <f>MAX(U10,AA10)</f>
        <v>29.1</v>
      </c>
      <c r="AD10" s="162">
        <f>MIN(X10,AB10)</f>
        <v>5.86</v>
      </c>
      <c r="AE10" s="159">
        <v>85.2</v>
      </c>
      <c r="AF10" s="133">
        <f>SUM(3600/AD10*AE10/5280)</f>
        <v>9.913124418243871</v>
      </c>
      <c r="AG10" s="39"/>
      <c r="AH10" s="76" t="str">
        <f>C7</f>
        <v>Dave Rouse</v>
      </c>
      <c r="AI10" s="77" t="str">
        <f>C15</f>
        <v>Martin Hill</v>
      </c>
      <c r="AJ10" s="77" t="str">
        <f>C6</f>
        <v>Marc Townsend</v>
      </c>
      <c r="AK10" s="77" t="str">
        <f>C13</f>
        <v>Andy Player</v>
      </c>
      <c r="AL10" s="73"/>
      <c r="AM10" s="13"/>
    </row>
    <row r="11" spans="1:39" ht="25.5" customHeight="1">
      <c r="A11" s="25"/>
      <c r="B11" s="101">
        <v>2</v>
      </c>
      <c r="C11" s="148" t="s">
        <v>36</v>
      </c>
      <c r="D11" s="111" t="s">
        <v>43</v>
      </c>
      <c r="E11" s="102">
        <v>14</v>
      </c>
      <c r="F11" s="103">
        <v>25.4</v>
      </c>
      <c r="G11" s="103">
        <v>6.18</v>
      </c>
      <c r="H11" s="103">
        <v>0</v>
      </c>
      <c r="I11" s="103">
        <v>26.45</v>
      </c>
      <c r="J11" s="103">
        <v>6.21</v>
      </c>
      <c r="K11" s="103">
        <v>0</v>
      </c>
      <c r="L11" s="103">
        <v>0</v>
      </c>
      <c r="M11" s="103">
        <v>0</v>
      </c>
      <c r="N11" s="136">
        <v>26.75</v>
      </c>
      <c r="O11" s="103">
        <v>6.35</v>
      </c>
      <c r="P11" s="103">
        <v>0</v>
      </c>
      <c r="Q11" s="103">
        <v>26.75</v>
      </c>
      <c r="R11" s="103">
        <v>6</v>
      </c>
      <c r="S11" s="104">
        <f>SUM(F11,I11,N11,Q11)</f>
        <v>105.35</v>
      </c>
      <c r="T11" s="104">
        <f>MIN(F11,I11,N11,Q11)</f>
        <v>25.4</v>
      </c>
      <c r="U11" s="104">
        <f>MAX(F11,I11,N11,Q11)</f>
        <v>26.75</v>
      </c>
      <c r="V11" s="104">
        <f>SUM(S11-T11)</f>
        <v>79.94999999999999</v>
      </c>
      <c r="W11" s="141">
        <v>2</v>
      </c>
      <c r="X11" s="104">
        <f>MIN(G11,J11,O11,R11)</f>
        <v>6</v>
      </c>
      <c r="Y11" s="104">
        <f>MAX(F11,I11,N11,Q11)</f>
        <v>26.75</v>
      </c>
      <c r="Z11" s="153"/>
      <c r="AA11" s="104">
        <v>27.5</v>
      </c>
      <c r="AB11" s="104">
        <v>6.22</v>
      </c>
      <c r="AC11" s="104">
        <f>MAX(U11,AA11)</f>
        <v>27.5</v>
      </c>
      <c r="AD11" s="104">
        <f>MIN(X11,AB11)</f>
        <v>6</v>
      </c>
      <c r="AE11" s="159">
        <v>85.2</v>
      </c>
      <c r="AF11" s="133">
        <f>SUM(3600/AD11*AE11/5280)</f>
        <v>9.681818181818182</v>
      </c>
      <c r="AG11" s="39"/>
      <c r="AH11" s="76" t="str">
        <f>C11</f>
        <v>Roy Masters</v>
      </c>
      <c r="AI11" s="77" t="str">
        <f>C8</f>
        <v>Tony Stacey</v>
      </c>
      <c r="AJ11" s="79" t="str">
        <f>C12</f>
        <v>Deane Walpole</v>
      </c>
      <c r="AK11" s="77" t="str">
        <f>C10</f>
        <v>Andy Whorton</v>
      </c>
      <c r="AL11" s="73"/>
      <c r="AM11" s="13"/>
    </row>
    <row r="12" spans="1:39" s="2" customFormat="1" ht="25.5" customHeight="1">
      <c r="A12" s="25"/>
      <c r="B12" s="106">
        <v>3</v>
      </c>
      <c r="C12" s="149" t="s">
        <v>38</v>
      </c>
      <c r="D12" s="112" t="s">
        <v>43</v>
      </c>
      <c r="E12" s="102">
        <v>15</v>
      </c>
      <c r="F12" s="103">
        <v>22.6</v>
      </c>
      <c r="G12" s="103">
        <v>6.54</v>
      </c>
      <c r="H12" s="103">
        <v>0</v>
      </c>
      <c r="I12" s="103">
        <v>27.15</v>
      </c>
      <c r="J12" s="103">
        <v>6.18</v>
      </c>
      <c r="K12" s="103">
        <v>0</v>
      </c>
      <c r="L12" s="103">
        <v>0</v>
      </c>
      <c r="M12" s="103">
        <v>0</v>
      </c>
      <c r="N12" s="103">
        <v>21.2</v>
      </c>
      <c r="O12" s="103">
        <v>6.85</v>
      </c>
      <c r="P12" s="103">
        <v>0</v>
      </c>
      <c r="Q12" s="103">
        <v>22.3</v>
      </c>
      <c r="R12" s="103">
        <v>6.78</v>
      </c>
      <c r="S12" s="104">
        <f>SUM(F12,I12,N12,Q12)</f>
        <v>93.25</v>
      </c>
      <c r="T12" s="104">
        <f>MIN(F12,I12,N12,Q12)</f>
        <v>21.2</v>
      </c>
      <c r="U12" s="104">
        <f>MAX(F12,I12,N12,Q12)</f>
        <v>27.15</v>
      </c>
      <c r="V12" s="104">
        <f>SUM(S12-T12)</f>
        <v>72.05</v>
      </c>
      <c r="W12" s="141">
        <v>4</v>
      </c>
      <c r="X12" s="104">
        <f>MIN(G12,J12,O12,R12)</f>
        <v>6.18</v>
      </c>
      <c r="Y12" s="104">
        <f>MAX(F12,I12,N12,Q12)</f>
        <v>27.15</v>
      </c>
      <c r="Z12" s="154"/>
      <c r="AA12" s="104">
        <v>27.3</v>
      </c>
      <c r="AB12" s="104">
        <v>6.09</v>
      </c>
      <c r="AC12" s="104">
        <f>MAX(U12,AA12)</f>
        <v>27.3</v>
      </c>
      <c r="AD12" s="104">
        <f>MIN(X12,AB12)</f>
        <v>6.09</v>
      </c>
      <c r="AE12" s="159">
        <v>85.2</v>
      </c>
      <c r="AF12" s="133">
        <f>SUM(3600/AD12*AE12/5280)</f>
        <v>9.538737124944022</v>
      </c>
      <c r="AG12" s="39"/>
      <c r="AH12" s="78" t="str">
        <f>C6</f>
        <v>Marc Townsend</v>
      </c>
      <c r="AI12" s="77" t="str">
        <f>C10</f>
        <v>Andy Whorton</v>
      </c>
      <c r="AJ12" s="77" t="str">
        <f>C8</f>
        <v>Tony Stacey</v>
      </c>
      <c r="AK12" s="77" t="str">
        <f>C5</f>
        <v>John Chell</v>
      </c>
      <c r="AL12" s="73"/>
      <c r="AM12" s="13"/>
    </row>
    <row r="13" spans="1:39" s="2" customFormat="1" ht="25.5" customHeight="1">
      <c r="A13" s="25"/>
      <c r="B13" s="101">
        <v>4</v>
      </c>
      <c r="C13" s="143" t="s">
        <v>37</v>
      </c>
      <c r="D13" s="111" t="s">
        <v>43</v>
      </c>
      <c r="E13" s="102"/>
      <c r="F13" s="103">
        <v>27.2</v>
      </c>
      <c r="G13" s="103">
        <v>6.33</v>
      </c>
      <c r="H13" s="103">
        <v>0</v>
      </c>
      <c r="I13" s="103">
        <v>27.25</v>
      </c>
      <c r="J13" s="103" t="s">
        <v>30</v>
      </c>
      <c r="K13" s="103">
        <v>0</v>
      </c>
      <c r="L13" s="103">
        <v>0</v>
      </c>
      <c r="M13" s="103">
        <v>0</v>
      </c>
      <c r="N13" s="103">
        <v>20.1</v>
      </c>
      <c r="O13" s="103">
        <v>7.39</v>
      </c>
      <c r="P13" s="103">
        <v>0</v>
      </c>
      <c r="Q13" s="103">
        <v>24.2</v>
      </c>
      <c r="R13" s="103">
        <v>6.51</v>
      </c>
      <c r="S13" s="104">
        <f>SUM(F13,I13,N13,Q13)</f>
        <v>98.75000000000001</v>
      </c>
      <c r="T13" s="104">
        <f>MIN(F13,I13,N13,Q13)</f>
        <v>20.1</v>
      </c>
      <c r="U13" s="104">
        <f>MAX(F13,I13,N13,Q13)</f>
        <v>27.25</v>
      </c>
      <c r="V13" s="104">
        <f>SUM(S13-T13)</f>
        <v>78.65</v>
      </c>
      <c r="W13" s="141">
        <v>3</v>
      </c>
      <c r="X13" s="104">
        <f>MIN(G13,J13,O13,R13)</f>
        <v>6.33</v>
      </c>
      <c r="Y13" s="104">
        <f>MAX(F13,I13,N13,Q13)</f>
        <v>27.25</v>
      </c>
      <c r="Z13" s="156"/>
      <c r="AA13" s="104">
        <v>27.15</v>
      </c>
      <c r="AB13" s="104">
        <v>5.97</v>
      </c>
      <c r="AC13" s="104">
        <f>MAX(U13,AA13)</f>
        <v>27.25</v>
      </c>
      <c r="AD13" s="104">
        <f>MIN(X13,AB13)</f>
        <v>5.97</v>
      </c>
      <c r="AE13" s="159">
        <v>85.2</v>
      </c>
      <c r="AF13" s="133">
        <f>SUM(3600/AD13*AE13/5280)</f>
        <v>9.730470534490635</v>
      </c>
      <c r="AG13" s="39"/>
      <c r="AH13" s="78" t="str">
        <f>C13</f>
        <v>Andy Player</v>
      </c>
      <c r="AI13" s="77" t="str">
        <f>C6</f>
        <v>Marc Townsend</v>
      </c>
      <c r="AJ13" s="77" t="str">
        <f>C7</f>
        <v>Dave Rouse</v>
      </c>
      <c r="AK13" s="77" t="str">
        <f>C17</f>
        <v>Julian Allard</v>
      </c>
      <c r="AL13" s="73"/>
      <c r="AM13" s="13"/>
    </row>
    <row r="14" spans="1:39" s="2" customFormat="1" ht="11.25" customHeight="1">
      <c r="A14" s="25"/>
      <c r="B14" s="101"/>
      <c r="C14" s="143"/>
      <c r="D14" s="111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04"/>
      <c r="U14" s="104"/>
      <c r="V14" s="104"/>
      <c r="W14" s="141"/>
      <c r="X14" s="104"/>
      <c r="Y14" s="104"/>
      <c r="Z14" s="164"/>
      <c r="AA14" s="104"/>
      <c r="AB14" s="104"/>
      <c r="AC14" s="104"/>
      <c r="AD14" s="104"/>
      <c r="AE14" s="159"/>
      <c r="AF14" s="133"/>
      <c r="AG14" s="39"/>
      <c r="AH14" s="78"/>
      <c r="AI14" s="77"/>
      <c r="AJ14" s="77"/>
      <c r="AK14" s="77"/>
      <c r="AL14" s="73"/>
      <c r="AM14" s="13"/>
    </row>
    <row r="15" spans="1:39" s="2" customFormat="1" ht="25.5" customHeight="1">
      <c r="A15" s="25"/>
      <c r="B15" s="101">
        <v>1</v>
      </c>
      <c r="C15" s="150" t="s">
        <v>39</v>
      </c>
      <c r="D15" s="111" t="s">
        <v>44</v>
      </c>
      <c r="E15" s="102">
        <v>10</v>
      </c>
      <c r="F15" s="137">
        <v>33.65</v>
      </c>
      <c r="G15" s="139">
        <v>4.9</v>
      </c>
      <c r="H15" s="103">
        <v>0</v>
      </c>
      <c r="I15" s="137">
        <v>33.3</v>
      </c>
      <c r="J15" s="139">
        <v>4.89</v>
      </c>
      <c r="K15" s="103">
        <v>0</v>
      </c>
      <c r="L15" s="103">
        <v>0</v>
      </c>
      <c r="M15" s="103">
        <v>0</v>
      </c>
      <c r="N15" s="137">
        <v>35.5</v>
      </c>
      <c r="O15" s="139">
        <v>4.79</v>
      </c>
      <c r="P15" s="103">
        <v>0</v>
      </c>
      <c r="Q15" s="103">
        <v>30.85</v>
      </c>
      <c r="R15" s="139">
        <v>4.7</v>
      </c>
      <c r="S15" s="104">
        <f>SUM(F15,I15,N15,Q15)</f>
        <v>133.29999999999998</v>
      </c>
      <c r="T15" s="104">
        <f>MIN(F15,I15,N15,Q15)</f>
        <v>30.85</v>
      </c>
      <c r="U15" s="104">
        <f>MAX(F15,I15,N15,Q15)</f>
        <v>35.5</v>
      </c>
      <c r="V15" s="104">
        <f>SUM(S15-T15)</f>
        <v>102.44999999999999</v>
      </c>
      <c r="W15" s="141">
        <v>1</v>
      </c>
      <c r="X15" s="104">
        <f>MIN(G15,J15,O15,R15)</f>
        <v>4.7</v>
      </c>
      <c r="Y15" s="104">
        <f>MAX(F15,I15,N15,Q15)</f>
        <v>35.5</v>
      </c>
      <c r="Z15" s="155"/>
      <c r="AA15" s="104">
        <v>35.9</v>
      </c>
      <c r="AB15" s="104">
        <v>4.82</v>
      </c>
      <c r="AC15" s="163">
        <f>MAX(U15,AA15)</f>
        <v>35.9</v>
      </c>
      <c r="AD15" s="163">
        <f>MIN(X15,AB15)</f>
        <v>4.7</v>
      </c>
      <c r="AE15" s="159">
        <v>85.2</v>
      </c>
      <c r="AF15" s="133">
        <f>SUM(3600/AD15*AE15/5280)</f>
        <v>12.359767891682784</v>
      </c>
      <c r="AG15" s="39"/>
      <c r="AH15" s="78" t="str">
        <f>C15</f>
        <v>Martin Hill</v>
      </c>
      <c r="AI15" s="77" t="str">
        <f>C16</f>
        <v>Clive Harland</v>
      </c>
      <c r="AJ15" s="77" t="str">
        <f>C5</f>
        <v>John Chell</v>
      </c>
      <c r="AK15" s="77" t="str">
        <f>C12</f>
        <v>Deane Walpole</v>
      </c>
      <c r="AL15" s="73"/>
      <c r="AM15" s="13"/>
    </row>
    <row r="16" spans="1:39" s="2" customFormat="1" ht="25.5" customHeight="1">
      <c r="A16" s="25"/>
      <c r="B16" s="101">
        <v>2</v>
      </c>
      <c r="C16" s="143" t="s">
        <v>40</v>
      </c>
      <c r="D16" s="111" t="s">
        <v>44</v>
      </c>
      <c r="E16" s="102">
        <v>18</v>
      </c>
      <c r="F16" s="103">
        <v>33.25</v>
      </c>
      <c r="G16" s="103">
        <v>5</v>
      </c>
      <c r="H16" s="103">
        <v>0</v>
      </c>
      <c r="I16" s="103">
        <v>29.95</v>
      </c>
      <c r="J16" s="103">
        <v>5.18</v>
      </c>
      <c r="K16" s="103">
        <v>0</v>
      </c>
      <c r="L16" s="103">
        <v>0</v>
      </c>
      <c r="M16" s="103">
        <v>0</v>
      </c>
      <c r="N16" s="103">
        <v>32.5</v>
      </c>
      <c r="O16" s="103">
        <v>5.18</v>
      </c>
      <c r="P16" s="103">
        <v>0</v>
      </c>
      <c r="Q16" s="137">
        <v>31.2</v>
      </c>
      <c r="R16" s="103">
        <v>5.42</v>
      </c>
      <c r="S16" s="104">
        <f>SUM(F16,I16,N16,Q16)</f>
        <v>126.9</v>
      </c>
      <c r="T16" s="104">
        <f>MIN(F16,I16,N16,Q16)</f>
        <v>29.95</v>
      </c>
      <c r="U16" s="104">
        <f>MAX(F16,I16,N16,Q16)</f>
        <v>33.25</v>
      </c>
      <c r="V16" s="104">
        <f>SUM(S16-T16)</f>
        <v>96.95</v>
      </c>
      <c r="W16" s="141">
        <v>2</v>
      </c>
      <c r="X16" s="104">
        <f>MIN(G16,J16,O16,R16)</f>
        <v>5</v>
      </c>
      <c r="Y16" s="104">
        <f>MAX(F16,I16,N16,Q16)</f>
        <v>33.25</v>
      </c>
      <c r="Z16" s="154"/>
      <c r="AA16" s="104">
        <v>30.5</v>
      </c>
      <c r="AB16" s="104">
        <v>5.26</v>
      </c>
      <c r="AC16" s="104">
        <f>MAX(U16,AA16)</f>
        <v>33.25</v>
      </c>
      <c r="AD16" s="104">
        <f>MIN(X16,AB16)</f>
        <v>5</v>
      </c>
      <c r="AE16" s="159">
        <v>85.2</v>
      </c>
      <c r="AF16" s="133">
        <f>SUM(3600/AD16*AE16/5280)</f>
        <v>11.618181818181819</v>
      </c>
      <c r="AG16" s="39"/>
      <c r="AH16" s="78" t="str">
        <f>C16</f>
        <v>Clive Harland</v>
      </c>
      <c r="AI16" s="77" t="str">
        <f>C13</f>
        <v>Andy Player</v>
      </c>
      <c r="AJ16" s="77" t="str">
        <f>C17</f>
        <v>Julian Allard</v>
      </c>
      <c r="AK16" s="77" t="str">
        <f>C6</f>
        <v>Marc Townsend</v>
      </c>
      <c r="AL16" s="73"/>
      <c r="AM16" s="13"/>
    </row>
    <row r="17" spans="1:39" s="5" customFormat="1" ht="25.5" customHeight="1" thickBot="1">
      <c r="A17" s="25"/>
      <c r="B17" s="107">
        <v>3</v>
      </c>
      <c r="C17" s="147" t="s">
        <v>41</v>
      </c>
      <c r="D17" s="113" t="s">
        <v>44</v>
      </c>
      <c r="E17" s="108"/>
      <c r="F17" s="109">
        <v>25.8</v>
      </c>
      <c r="G17" s="109">
        <v>6</v>
      </c>
      <c r="H17" s="109">
        <v>0</v>
      </c>
      <c r="I17" s="109">
        <v>25.6</v>
      </c>
      <c r="J17" s="109">
        <v>6.07</v>
      </c>
      <c r="K17" s="109">
        <v>0</v>
      </c>
      <c r="L17" s="109">
        <v>0</v>
      </c>
      <c r="M17" s="109">
        <v>0</v>
      </c>
      <c r="N17" s="109">
        <v>25</v>
      </c>
      <c r="O17" s="109">
        <v>6.04</v>
      </c>
      <c r="P17" s="109">
        <v>0</v>
      </c>
      <c r="Q17" s="109">
        <v>22.6</v>
      </c>
      <c r="R17" s="109">
        <v>6.42</v>
      </c>
      <c r="S17" s="110">
        <f>SUM(F17,I17,N17,Q17)</f>
        <v>99</v>
      </c>
      <c r="T17" s="110">
        <f>MIN(F17,I17,N17,Q17)</f>
        <v>22.6</v>
      </c>
      <c r="U17" s="110">
        <f>MAX(F17,I17,N17,Q17)</f>
        <v>25.8</v>
      </c>
      <c r="V17" s="110">
        <f>SUM(S17-T17)</f>
        <v>76.4</v>
      </c>
      <c r="W17" s="142">
        <v>3</v>
      </c>
      <c r="X17" s="110">
        <f>MIN(G17,J17,O17,R17)</f>
        <v>6</v>
      </c>
      <c r="Y17" s="110">
        <f>MAX(F17,I17,N17,Q17)</f>
        <v>25.8</v>
      </c>
      <c r="Z17" s="157"/>
      <c r="AA17" s="110">
        <v>27.55</v>
      </c>
      <c r="AB17" s="110">
        <v>5.91</v>
      </c>
      <c r="AC17" s="110">
        <f>MAX(U17,AA17)</f>
        <v>27.55</v>
      </c>
      <c r="AD17" s="110">
        <f>MIN(X17,AB17)</f>
        <v>5.91</v>
      </c>
      <c r="AE17" s="160">
        <v>85.2</v>
      </c>
      <c r="AF17" s="134">
        <f>SUM(3600/AD17*AE17/5280)</f>
        <v>9.829257037378865</v>
      </c>
      <c r="AG17" s="39"/>
      <c r="AH17" s="76" t="str">
        <f>C17</f>
        <v>Julian Allard</v>
      </c>
      <c r="AI17" s="77" t="str">
        <f>C7</f>
        <v>Dave Rouse</v>
      </c>
      <c r="AJ17" s="77" t="str">
        <f>C15</f>
        <v>Martin Hill</v>
      </c>
      <c r="AK17" s="77" t="str">
        <f>C11</f>
        <v>Roy Masters</v>
      </c>
      <c r="AL17" s="73" t="s">
        <v>25</v>
      </c>
      <c r="AM17" s="13"/>
    </row>
    <row r="18" spans="1:40" ht="16.5" customHeight="1" thickBot="1" thickTop="1">
      <c r="A18" s="13"/>
      <c r="B18" s="26"/>
      <c r="C18" s="27" t="s">
        <v>28</v>
      </c>
      <c r="D18" s="26"/>
      <c r="E18" s="2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5"/>
      <c r="U18" s="75"/>
      <c r="V18" s="75"/>
      <c r="W18" s="75"/>
      <c r="X18" s="75"/>
      <c r="Y18" s="75" t="s">
        <v>29</v>
      </c>
      <c r="Z18" s="31"/>
      <c r="AA18" s="31"/>
      <c r="AB18" s="31"/>
      <c r="AC18" s="31"/>
      <c r="AD18" s="31"/>
      <c r="AE18" s="41"/>
      <c r="AF18" s="33"/>
      <c r="AG18" s="33"/>
      <c r="AH18" s="13"/>
      <c r="AI18" s="13"/>
      <c r="AJ18" s="13"/>
      <c r="AK18" s="13"/>
      <c r="AL18" s="13"/>
      <c r="AM18" s="13"/>
      <c r="AN18" s="12"/>
    </row>
    <row r="19" spans="1:39" ht="48" customHeight="1" thickBot="1" thickTop="1">
      <c r="A19" s="13"/>
      <c r="B19" s="26"/>
      <c r="C19" s="65"/>
      <c r="D19" s="66"/>
      <c r="E19" s="65"/>
      <c r="F19" s="68"/>
      <c r="G19" s="67"/>
      <c r="H19" s="67"/>
      <c r="I19" s="69"/>
      <c r="J19" s="67"/>
      <c r="K19" s="67"/>
      <c r="L19" s="67"/>
      <c r="M19" s="67"/>
      <c r="N19" s="67"/>
      <c r="O19" s="67"/>
      <c r="P19" s="30"/>
      <c r="Q19" s="30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41"/>
      <c r="AF19" s="33"/>
      <c r="AG19" s="33"/>
      <c r="AH19" s="70"/>
      <c r="AI19" s="13"/>
      <c r="AJ19" s="59" t="s">
        <v>15</v>
      </c>
      <c r="AK19" s="13"/>
      <c r="AL19" s="13"/>
      <c r="AM19" s="45"/>
    </row>
    <row r="20" spans="1:54" s="5" customFormat="1" ht="25.5" customHeight="1" thickBot="1" thickTop="1">
      <c r="A20" s="13"/>
      <c r="B20" s="26"/>
      <c r="C20" s="40"/>
      <c r="D20" s="71"/>
      <c r="E20" s="29"/>
      <c r="F20" s="30"/>
      <c r="G20" s="6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41"/>
      <c r="AF20" s="33"/>
      <c r="AG20" s="33"/>
      <c r="AH20" s="13"/>
      <c r="AI20" s="13"/>
      <c r="AJ20" s="13"/>
      <c r="AK20" s="13"/>
      <c r="AL20" s="13"/>
      <c r="AM20" s="4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3" customFormat="1" ht="25.5" customHeight="1">
      <c r="A21" s="13"/>
      <c r="B21" s="26"/>
      <c r="C21" s="40"/>
      <c r="D21" s="35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41"/>
      <c r="AF21" s="33"/>
      <c r="AG21" s="3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25.5" customHeight="1">
      <c r="A22" s="13"/>
      <c r="B22" s="26"/>
      <c r="C22" s="40"/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41"/>
      <c r="AF22" s="33"/>
      <c r="AG22" s="3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25.5" customHeight="1">
      <c r="A23" s="13"/>
      <c r="B23" s="26"/>
      <c r="C23" s="40"/>
      <c r="D23" s="35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41"/>
      <c r="AF23" s="33"/>
      <c r="AG23" s="3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s="5" customFormat="1" ht="25.5" customHeight="1" thickBot="1">
      <c r="A24" s="13"/>
      <c r="B24" s="26"/>
      <c r="C24" s="40"/>
      <c r="D24" s="35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1"/>
      <c r="AF24" s="33"/>
      <c r="AG24" s="3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s="3" customFormat="1" ht="25.5" customHeight="1">
      <c r="A25" s="13"/>
      <c r="B25" s="26"/>
      <c r="C25" s="40"/>
      <c r="D25" s="35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41"/>
      <c r="AF25" s="33"/>
      <c r="AG25" s="3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14.25" customHeight="1">
      <c r="A26" s="13"/>
      <c r="B26" s="26"/>
      <c r="C26" s="27"/>
      <c r="D26" s="2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3"/>
      <c r="AG26" s="3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14.25" customHeight="1">
      <c r="A27" s="13"/>
      <c r="B27" s="34"/>
      <c r="C27" s="27"/>
      <c r="D27" s="35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3"/>
      <c r="AG27" s="3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s="5" customFormat="1" ht="14.25" customHeight="1" thickBot="1">
      <c r="A28" s="13"/>
      <c r="B28" s="26"/>
      <c r="C28" s="27"/>
      <c r="D28" s="35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3"/>
      <c r="AG28" s="3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s="3" customFormat="1" ht="14.25" customHeight="1">
      <c r="A29" s="13"/>
      <c r="B29" s="26"/>
      <c r="C29" s="27"/>
      <c r="D29" s="35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3"/>
      <c r="AG29" s="3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14.25" customHeight="1">
      <c r="A30" s="13"/>
      <c r="B30" s="26"/>
      <c r="C30" s="27"/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3"/>
      <c r="AG30" s="3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64.5" customHeight="1">
      <c r="A31" s="13"/>
      <c r="B31" s="26"/>
      <c r="C31" s="27"/>
      <c r="D31" s="35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3"/>
      <c r="AG31" s="3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s="2" customFormat="1" ht="14.25" customHeight="1">
      <c r="A32" s="13"/>
      <c r="B32" s="26"/>
      <c r="C32" s="27"/>
      <c r="D32" s="35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33"/>
      <c r="AG32" s="3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5" customFormat="1" ht="60" customHeight="1" thickBot="1">
      <c r="A33" s="13"/>
      <c r="B33" s="26"/>
      <c r="C33" s="27"/>
      <c r="D33" s="35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3"/>
      <c r="AG33" s="33"/>
      <c r="AH33" s="56"/>
      <c r="AI33" s="42"/>
      <c r="AJ33" s="42"/>
      <c r="AK33" s="57"/>
      <c r="AL33" s="58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</row>
    <row r="34" spans="2:37" s="13" customFormat="1" ht="14.25" customHeight="1">
      <c r="B34" s="26"/>
      <c r="C34" s="27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33"/>
      <c r="AG34" s="33"/>
      <c r="AH34" s="48"/>
      <c r="AI34" s="4"/>
      <c r="AJ34" s="4"/>
      <c r="AK34" s="49"/>
    </row>
    <row r="35" spans="1:37" ht="14.25" customHeight="1">
      <c r="A35" s="24"/>
      <c r="B35" s="26"/>
      <c r="C35" s="27"/>
      <c r="D35" s="35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6"/>
      <c r="AF35" s="33"/>
      <c r="AG35" s="33"/>
      <c r="AH35" s="50"/>
      <c r="AI35" s="51"/>
      <c r="AJ35" s="51"/>
      <c r="AK35" s="52"/>
    </row>
    <row r="36" spans="1:37" ht="14.25" customHeight="1">
      <c r="A36" s="24"/>
      <c r="B36" s="26"/>
      <c r="C36" s="27"/>
      <c r="D36" s="35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6"/>
      <c r="AF36" s="33"/>
      <c r="AG36" s="33"/>
      <c r="AH36" s="50"/>
      <c r="AI36" s="51"/>
      <c r="AJ36" s="51"/>
      <c r="AK36" s="52"/>
    </row>
    <row r="37" spans="1:38" s="2" customFormat="1" ht="14.25" customHeight="1">
      <c r="A37" s="13"/>
      <c r="B37" s="26"/>
      <c r="C37" s="27"/>
      <c r="D37" s="35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3"/>
      <c r="AG37" s="33"/>
      <c r="AH37" s="48"/>
      <c r="AI37" s="4"/>
      <c r="AJ37" s="4"/>
      <c r="AK37" s="49"/>
      <c r="AL37" s="44"/>
    </row>
    <row r="38" spans="1:38" s="2" customFormat="1" ht="14.25" customHeight="1">
      <c r="A38" s="13"/>
      <c r="B38" s="26"/>
      <c r="C38" s="27"/>
      <c r="D38" s="28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33"/>
      <c r="AG38" s="33"/>
      <c r="AH38" s="48"/>
      <c r="AI38" s="4"/>
      <c r="AJ38" s="4"/>
      <c r="AK38" s="49"/>
      <c r="AL38" s="44"/>
    </row>
    <row r="39" spans="1:33" ht="14.25" customHeight="1">
      <c r="A39" s="13"/>
      <c r="B39" s="26"/>
      <c r="C39" s="27"/>
      <c r="D39" s="35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33"/>
      <c r="AG39" s="33"/>
    </row>
    <row r="40" spans="1:33" ht="14.25" customHeight="1">
      <c r="A40" s="13"/>
      <c r="B40" s="26"/>
      <c r="C40" s="27"/>
      <c r="D40" s="35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/>
      <c r="AG40" s="33"/>
    </row>
    <row r="41" spans="1:33" ht="14.25" customHeight="1">
      <c r="A41" s="13"/>
      <c r="B41" s="26"/>
      <c r="C41" s="27"/>
      <c r="D41" s="35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/>
      <c r="AF41" s="33"/>
      <c r="AG41" s="33"/>
    </row>
    <row r="42" spans="1:33" ht="12.7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34:37" s="1" customFormat="1" ht="12.75">
      <c r="AH43" s="48"/>
      <c r="AI43" s="4"/>
      <c r="AJ43" s="4"/>
      <c r="AK43" s="49"/>
    </row>
    <row r="44" spans="34:37" s="1" customFormat="1" ht="12.75" hidden="1">
      <c r="AH44" s="48"/>
      <c r="AI44" s="4"/>
      <c r="AJ44" s="4"/>
      <c r="AK44" s="49"/>
    </row>
    <row r="45" spans="34:37" s="1" customFormat="1" ht="12.75">
      <c r="AH45" s="48"/>
      <c r="AI45" s="4"/>
      <c r="AJ45" s="4"/>
      <c r="AK45" s="49"/>
    </row>
    <row r="46" spans="34:37" s="1" customFormat="1" ht="12.75">
      <c r="AH46" s="48"/>
      <c r="AI46" s="4"/>
      <c r="AJ46" s="4"/>
      <c r="AK46" s="49"/>
    </row>
    <row r="47" spans="34:37" s="1" customFormat="1" ht="57" customHeight="1">
      <c r="AH47" s="48"/>
      <c r="AI47" s="4"/>
      <c r="AJ47" s="4"/>
      <c r="AK47" s="49"/>
    </row>
    <row r="48" spans="2:37" s="1" customFormat="1" ht="48" customHeight="1">
      <c r="B48" s="6"/>
      <c r="C48" s="7"/>
      <c r="D48" s="11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9"/>
      <c r="T48" s="9"/>
      <c r="U48" s="9"/>
      <c r="V48" s="9"/>
      <c r="W48" s="9"/>
      <c r="X48" s="6"/>
      <c r="Y48" s="7"/>
      <c r="Z48" s="21"/>
      <c r="AA48" s="21"/>
      <c r="AB48" s="21"/>
      <c r="AC48" s="21"/>
      <c r="AD48" s="21"/>
      <c r="AH48" s="48"/>
      <c r="AI48" s="4"/>
      <c r="AJ48" s="4"/>
      <c r="AK48" s="49"/>
    </row>
    <row r="49" spans="2:37" s="1" customFormat="1" ht="12.75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9"/>
      <c r="X49" s="6"/>
      <c r="Y49" s="7"/>
      <c r="Z49" s="21"/>
      <c r="AA49" s="21"/>
      <c r="AB49" s="21"/>
      <c r="AC49" s="21"/>
      <c r="AD49" s="21"/>
      <c r="AH49" s="48"/>
      <c r="AI49" s="4"/>
      <c r="AJ49" s="4"/>
      <c r="AK49" s="49"/>
    </row>
    <row r="50" spans="2:37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9"/>
      <c r="X50" s="6"/>
      <c r="Y50" s="7"/>
      <c r="Z50" s="21"/>
      <c r="AA50" s="21"/>
      <c r="AB50" s="21"/>
      <c r="AC50" s="21"/>
      <c r="AD50" s="21"/>
      <c r="AH50" s="48"/>
      <c r="AI50" s="4"/>
      <c r="AJ50" s="4"/>
      <c r="AK50" s="49"/>
    </row>
    <row r="51" spans="2:37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H51" s="48"/>
      <c r="AI51" s="4"/>
      <c r="AJ51" s="4"/>
      <c r="AK51" s="49"/>
    </row>
    <row r="52" spans="2:37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H52" s="48"/>
      <c r="AI52" s="4"/>
      <c r="AJ52" s="4"/>
      <c r="AK52" s="49"/>
    </row>
    <row r="53" spans="2:37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H53" s="48"/>
      <c r="AI53" s="4"/>
      <c r="AJ53" s="4"/>
      <c r="AK53" s="49"/>
    </row>
    <row r="54" spans="2:37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H54" s="48"/>
      <c r="AI54" s="4"/>
      <c r="AJ54" s="4"/>
      <c r="AK54" s="49"/>
    </row>
    <row r="55" spans="2:37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9"/>
      <c r="AA55" s="9"/>
      <c r="AB55" s="9"/>
      <c r="AC55" s="9"/>
      <c r="AD55" s="9"/>
      <c r="AE55" s="12"/>
      <c r="AF55" s="12"/>
      <c r="AG55" s="43"/>
      <c r="AH55" s="48"/>
      <c r="AI55" s="4"/>
      <c r="AJ55" s="4"/>
      <c r="AK55" s="49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2009-12-14T19:53:57Z</dcterms:modified>
  <cp:category/>
  <cp:version/>
  <cp:contentType/>
  <cp:contentStatus/>
</cp:coreProperties>
</file>