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9372" windowHeight="4968" tabRatio="949" activeTab="0"/>
  </bookViews>
  <sheets>
    <sheet name=" 2009 Month 07 PM results Derby" sheetId="1" r:id="rId1"/>
  </sheets>
  <definedNames/>
  <calcPr fullCalcOnLoad="1"/>
</workbook>
</file>

<file path=xl/sharedStrings.xml><?xml version="1.0" encoding="utf-8"?>
<sst xmlns="http://schemas.openxmlformats.org/spreadsheetml/2006/main" count="135" uniqueCount="72">
  <si>
    <t>Pl</t>
  </si>
  <si>
    <t>tot1</t>
  </si>
  <si>
    <t>tot4</t>
  </si>
  <si>
    <t>Best
heat</t>
  </si>
  <si>
    <t>time</t>
  </si>
  <si>
    <t>LAPS</t>
  </si>
  <si>
    <t>LAPTIME</t>
  </si>
  <si>
    <t>laps</t>
  </si>
  <si>
    <t>Lap
Length</t>
  </si>
  <si>
    <t>MPH</t>
  </si>
  <si>
    <t>Driver</t>
  </si>
  <si>
    <t>SCORES</t>
  </si>
  <si>
    <t>best 3</t>
  </si>
  <si>
    <t>Total</t>
  </si>
  <si>
    <t>Done?</t>
  </si>
  <si>
    <t>YES</t>
  </si>
  <si>
    <t>class</t>
  </si>
  <si>
    <t>FINAL</t>
  </si>
  <si>
    <t>TIME</t>
  </si>
  <si>
    <t>best heat</t>
  </si>
  <si>
    <t>best of the day</t>
  </si>
  <si>
    <t>most in one race</t>
  </si>
  <si>
    <t>drop</t>
  </si>
  <si>
    <t>best</t>
  </si>
  <si>
    <t>AV SPEED</t>
  </si>
  <si>
    <t>heat 15</t>
  </si>
  <si>
    <t>heat 16</t>
  </si>
  <si>
    <t>heat 17</t>
  </si>
  <si>
    <t>lane</t>
  </si>
  <si>
    <t>Red = MBR HO, Blue = LHORC, Green = HOSS, Black = DHORC, Purple = SCHORC, Silver = FLBT</t>
  </si>
  <si>
    <t xml:space="preserve">                     Drivers in italics are premier grade</t>
  </si>
  <si>
    <t>A-Z</t>
  </si>
  <si>
    <t>o</t>
  </si>
  <si>
    <t>Amy Oxspring</t>
  </si>
  <si>
    <t>Lee Pateman</t>
  </si>
  <si>
    <t>Nick Sismey</t>
  </si>
  <si>
    <t>Martin Allsop</t>
  </si>
  <si>
    <t>CLOSED WHEEL</t>
  </si>
  <si>
    <t>Liam Smith</t>
  </si>
  <si>
    <t>Paul Levers</t>
  </si>
  <si>
    <t>Phil Rees</t>
  </si>
  <si>
    <t>Kevin Lye</t>
  </si>
  <si>
    <t>Katie Levers</t>
  </si>
  <si>
    <t>Martin Hill</t>
  </si>
  <si>
    <t>Dave Rouse</t>
  </si>
  <si>
    <t>John Chell</t>
  </si>
  <si>
    <t>Mod (p)</t>
  </si>
  <si>
    <t>Mod</t>
  </si>
  <si>
    <t>Nascar</t>
  </si>
  <si>
    <t>Derby-Spec</t>
  </si>
  <si>
    <t>Marc Townsend</t>
  </si>
  <si>
    <t>Clive Harland</t>
  </si>
  <si>
    <t>Cliff Roythorne</t>
  </si>
  <si>
    <t>Deane Walpole</t>
  </si>
  <si>
    <t>Andy Whorton</t>
  </si>
  <si>
    <t>Roy Masters</t>
  </si>
  <si>
    <t>EAHORC Round 7 2009</t>
  </si>
  <si>
    <t>A</t>
  </si>
  <si>
    <t>B</t>
  </si>
  <si>
    <t>C</t>
  </si>
  <si>
    <t>D</t>
  </si>
  <si>
    <t>E</t>
  </si>
  <si>
    <t>NA</t>
  </si>
  <si>
    <t>GRID</t>
  </si>
  <si>
    <t>Q</t>
  </si>
  <si>
    <t>Jonathon Levers</t>
  </si>
  <si>
    <t>Michael Kaperys</t>
  </si>
  <si>
    <t>John Kaperys</t>
  </si>
  <si>
    <t>Adam Kaperys</t>
  </si>
  <si>
    <t>Denise Kaperys</t>
  </si>
  <si>
    <t>Robin Zheng</t>
  </si>
  <si>
    <t>Zhou Zou Cheng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</si>
</sst>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809]dd\ mmmm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7.5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4"/>
      <name val="Arial"/>
      <family val="0"/>
    </font>
    <font>
      <sz val="24"/>
      <color indexed="8"/>
      <name val="Arial"/>
      <family val="0"/>
    </font>
    <font>
      <sz val="20"/>
      <color indexed="8"/>
      <name val="Arial"/>
      <family val="2"/>
    </font>
    <font>
      <sz val="2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6"/>
      <color indexed="9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11"/>
      <color indexed="61"/>
      <name val="Arial"/>
      <family val="2"/>
    </font>
    <font>
      <sz val="12"/>
      <color indexed="17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sz val="12"/>
      <color indexed="61"/>
      <name val="Arial"/>
      <family val="2"/>
    </font>
    <font>
      <sz val="11"/>
      <color indexed="9"/>
      <name val="Arial"/>
      <family val="2"/>
    </font>
    <font>
      <sz val="22"/>
      <name val="Arial"/>
      <family val="0"/>
    </font>
    <font>
      <sz val="11"/>
      <color indexed="17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>
        <color indexed="10"/>
      </bottom>
    </border>
    <border>
      <left style="double">
        <color indexed="10"/>
      </left>
      <right style="thin"/>
      <top style="thin"/>
      <bottom style="thin"/>
    </border>
    <border>
      <left style="thin"/>
      <right style="double">
        <color indexed="10"/>
      </right>
      <top style="medium"/>
      <bottom style="thin"/>
    </border>
    <border>
      <left style="thin"/>
      <right style="double">
        <color indexed="10"/>
      </right>
      <top style="thin"/>
      <bottom style="thin"/>
    </border>
    <border>
      <left style="thin"/>
      <right style="double">
        <color indexed="10"/>
      </right>
      <top style="thin"/>
      <bottom style="double">
        <color indexed="10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 style="thin"/>
      <top style="thin"/>
      <bottom style="double">
        <color indexed="1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medium"/>
    </border>
    <border>
      <left style="double">
        <color indexed="10"/>
      </left>
      <right style="thin"/>
      <top style="double">
        <color indexed="10"/>
      </top>
      <bottom style="thin"/>
    </border>
    <border>
      <left style="thin"/>
      <right style="thin"/>
      <top style="double">
        <color indexed="10"/>
      </top>
      <bottom style="thin"/>
    </border>
    <border>
      <left style="double">
        <color indexed="10"/>
      </left>
      <right style="thin"/>
      <top style="thin"/>
      <bottom>
        <color indexed="63"/>
      </bottom>
    </border>
    <border>
      <left style="thin"/>
      <right style="double">
        <color indexed="10"/>
      </right>
      <top style="thin"/>
      <bottom>
        <color indexed="63"/>
      </bottom>
    </border>
    <border>
      <left style="thin"/>
      <right style="double">
        <color indexed="10"/>
      </right>
      <top style="double">
        <color indexed="10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medium">
        <color indexed="39"/>
      </bottom>
    </border>
    <border>
      <left style="thin"/>
      <right style="thin"/>
      <top style="thin"/>
      <bottom style="medium">
        <color indexed="39"/>
      </bottom>
    </border>
    <border>
      <left style="double"/>
      <right style="thin"/>
      <top style="medium">
        <color indexed="39"/>
      </top>
      <bottom style="thin"/>
    </border>
    <border>
      <left style="thin"/>
      <right style="thin"/>
      <top style="medium">
        <color indexed="39"/>
      </top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medium">
        <color indexed="39"/>
      </bottom>
    </border>
    <border>
      <left style="thin"/>
      <right style="double"/>
      <top style="medium">
        <color indexed="39"/>
      </top>
      <bottom style="thin"/>
    </border>
    <border>
      <left style="thin"/>
      <right>
        <color indexed="63"/>
      </right>
      <top style="double">
        <color indexed="10"/>
      </top>
      <bottom style="thin"/>
    </border>
    <border>
      <left>
        <color indexed="63"/>
      </left>
      <right style="thin"/>
      <top style="double">
        <color indexed="10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>
        <color indexed="10"/>
      </left>
      <right style="thin"/>
      <top style="medium"/>
      <bottom style="thin"/>
    </border>
  </borders>
  <cellStyleXfs count="20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2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6" xfId="0" applyFill="1" applyBorder="1" applyAlignment="1">
      <alignment/>
    </xf>
    <xf numFmtId="0" fontId="8" fillId="3" borderId="3" xfId="0" applyFont="1" applyFill="1" applyBorder="1" applyAlignment="1" applyProtection="1">
      <alignment horizontal="center"/>
      <protection locked="0"/>
    </xf>
    <xf numFmtId="0" fontId="0" fillId="2" borderId="17" xfId="0" applyFill="1" applyBorder="1" applyAlignment="1">
      <alignment/>
    </xf>
    <xf numFmtId="0" fontId="0" fillId="2" borderId="0" xfId="0" applyBorder="1" applyAlignment="1">
      <alignment/>
    </xf>
    <xf numFmtId="0" fontId="8" fillId="3" borderId="18" xfId="0" applyFont="1" applyFill="1" applyBorder="1" applyAlignment="1" applyProtection="1">
      <alignment horizontal="center"/>
      <protection locked="0"/>
    </xf>
    <xf numFmtId="0" fontId="4" fillId="3" borderId="19" xfId="0" applyFont="1" applyFill="1" applyBorder="1" applyAlignment="1" applyProtection="1">
      <alignment horizontal="center"/>
      <protection locked="0"/>
    </xf>
    <xf numFmtId="0" fontId="0" fillId="3" borderId="19" xfId="0" applyFont="1" applyFill="1" applyBorder="1" applyAlignment="1" applyProtection="1">
      <alignment horizontal="center"/>
      <protection locked="0"/>
    </xf>
    <xf numFmtId="0" fontId="7" fillId="3" borderId="19" xfId="0" applyFont="1" applyFill="1" applyBorder="1" applyAlignment="1" applyProtection="1">
      <alignment horizontal="center"/>
      <protection locked="0"/>
    </xf>
    <xf numFmtId="2" fontId="12" fillId="3" borderId="3" xfId="0" applyNumberFormat="1" applyFont="1" applyFill="1" applyBorder="1" applyAlignment="1" applyProtection="1">
      <alignment horizontal="center"/>
      <protection locked="0"/>
    </xf>
    <xf numFmtId="2" fontId="12" fillId="3" borderId="2" xfId="0" applyNumberFormat="1" applyFont="1" applyFill="1" applyBorder="1" applyAlignment="1">
      <alignment/>
    </xf>
    <xf numFmtId="173" fontId="13" fillId="2" borderId="20" xfId="0" applyNumberFormat="1" applyFont="1" applyFill="1" applyBorder="1" applyAlignment="1">
      <alignment horizontal="center"/>
    </xf>
    <xf numFmtId="2" fontId="12" fillId="3" borderId="3" xfId="0" applyNumberFormat="1" applyFont="1" applyFill="1" applyBorder="1" applyAlignment="1">
      <alignment/>
    </xf>
    <xf numFmtId="173" fontId="13" fillId="2" borderId="21" xfId="0" applyNumberFormat="1" applyFont="1" applyFill="1" applyBorder="1" applyAlignment="1">
      <alignment horizontal="center"/>
    </xf>
    <xf numFmtId="2" fontId="12" fillId="3" borderId="18" xfId="0" applyNumberFormat="1" applyFont="1" applyFill="1" applyBorder="1" applyAlignment="1">
      <alignment/>
    </xf>
    <xf numFmtId="173" fontId="13" fillId="2" borderId="22" xfId="0" applyNumberFormat="1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10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/>
      <protection locked="0"/>
    </xf>
    <xf numFmtId="2" fontId="12" fillId="3" borderId="0" xfId="0" applyNumberFormat="1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Border="1" applyAlignment="1">
      <alignment/>
    </xf>
    <xf numFmtId="2" fontId="13" fillId="2" borderId="0" xfId="0" applyNumberFormat="1" applyFont="1" applyFill="1" applyBorder="1" applyAlignment="1">
      <alignment/>
    </xf>
    <xf numFmtId="173" fontId="13" fillId="2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Alignment="1" applyProtection="1">
      <alignment horizontal="center"/>
      <protection locked="0"/>
    </xf>
    <xf numFmtId="2" fontId="13" fillId="2" borderId="0" xfId="0" applyNumberFormat="1" applyFont="1" applyBorder="1" applyAlignment="1">
      <alignment/>
    </xf>
    <xf numFmtId="172" fontId="13" fillId="2" borderId="2" xfId="0" applyNumberFormat="1" applyFont="1" applyFill="1" applyBorder="1" applyAlignment="1">
      <alignment/>
    </xf>
    <xf numFmtId="172" fontId="13" fillId="2" borderId="3" xfId="0" applyNumberFormat="1" applyFont="1" applyFill="1" applyBorder="1" applyAlignment="1">
      <alignment/>
    </xf>
    <xf numFmtId="172" fontId="13" fillId="2" borderId="18" xfId="0" applyNumberFormat="1" applyFont="1" applyFill="1" applyBorder="1" applyAlignment="1">
      <alignment/>
    </xf>
    <xf numFmtId="2" fontId="12" fillId="3" borderId="18" xfId="0" applyNumberFormat="1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173" fontId="13" fillId="2" borderId="23" xfId="0" applyNumberFormat="1" applyFont="1" applyFill="1" applyBorder="1" applyAlignment="1">
      <alignment horizontal="center"/>
    </xf>
    <xf numFmtId="0" fontId="15" fillId="3" borderId="0" xfId="0" applyFont="1" applyFill="1" applyBorder="1" applyAlignment="1" applyProtection="1">
      <alignment/>
      <protection locked="0"/>
    </xf>
    <xf numFmtId="172" fontId="13" fillId="2" borderId="0" xfId="0" applyNumberFormat="1" applyFont="1" applyFill="1" applyBorder="1" applyAlignment="1">
      <alignment/>
    </xf>
    <xf numFmtId="0" fontId="0" fillId="3" borderId="24" xfId="0" applyFont="1" applyFill="1" applyBorder="1" applyAlignment="1" applyProtection="1">
      <alignment horizontal="center"/>
      <protection locked="0"/>
    </xf>
    <xf numFmtId="0" fontId="0" fillId="2" borderId="25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5" xfId="0" applyBorder="1" applyAlignment="1">
      <alignment/>
    </xf>
    <xf numFmtId="0" fontId="0" fillId="2" borderId="3" xfId="0" applyBorder="1" applyAlignment="1">
      <alignment/>
    </xf>
    <xf numFmtId="0" fontId="0" fillId="2" borderId="6" xfId="0" applyBorder="1" applyAlignment="1">
      <alignment/>
    </xf>
    <xf numFmtId="0" fontId="0" fillId="4" borderId="3" xfId="0" applyFill="1" applyBorder="1" applyAlignment="1">
      <alignment/>
    </xf>
    <xf numFmtId="0" fontId="0" fillId="5" borderId="3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 horizontal="center" vertical="center"/>
    </xf>
    <xf numFmtId="0" fontId="0" fillId="6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5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6" borderId="36" xfId="0" applyFill="1" applyBorder="1" applyAlignment="1">
      <alignment/>
    </xf>
    <xf numFmtId="0" fontId="0" fillId="2" borderId="37" xfId="0" applyFill="1" applyBorder="1" applyAlignment="1">
      <alignment/>
    </xf>
    <xf numFmtId="0" fontId="6" fillId="3" borderId="2" xfId="0" applyFont="1" applyFill="1" applyBorder="1" applyAlignment="1" applyProtection="1">
      <alignment/>
      <protection locked="0"/>
    </xf>
    <xf numFmtId="0" fontId="6" fillId="3" borderId="3" xfId="0" applyFont="1" applyFill="1" applyBorder="1" applyAlignment="1" applyProtection="1">
      <alignment/>
      <protection locked="0"/>
    </xf>
    <xf numFmtId="0" fontId="6" fillId="3" borderId="18" xfId="0" applyFont="1" applyFill="1" applyBorder="1" applyAlignment="1" applyProtection="1">
      <alignment/>
      <protection locked="0"/>
    </xf>
    <xf numFmtId="0" fontId="0" fillId="2" borderId="38" xfId="0" applyFill="1" applyBorder="1" applyAlignment="1">
      <alignment/>
    </xf>
    <xf numFmtId="0" fontId="16" fillId="3" borderId="0" xfId="0" applyFont="1" applyFill="1" applyBorder="1" applyAlignment="1" applyProtection="1">
      <alignment/>
      <protection locked="0"/>
    </xf>
    <xf numFmtId="0" fontId="17" fillId="3" borderId="0" xfId="0" applyFont="1" applyFill="1" applyBorder="1" applyAlignment="1" applyProtection="1">
      <alignment horizontal="center"/>
      <protection locked="0"/>
    </xf>
    <xf numFmtId="2" fontId="16" fillId="3" borderId="0" xfId="0" applyNumberFormat="1" applyFont="1" applyFill="1" applyBorder="1" applyAlignment="1" applyProtection="1">
      <alignment horizontal="center"/>
      <protection locked="0"/>
    </xf>
    <xf numFmtId="2" fontId="18" fillId="3" borderId="0" xfId="0" applyNumberFormat="1" applyFont="1" applyFill="1" applyBorder="1" applyAlignment="1" applyProtection="1">
      <alignment horizontal="center"/>
      <protection locked="0"/>
    </xf>
    <xf numFmtId="2" fontId="19" fillId="3" borderId="0" xfId="0" applyNumberFormat="1" applyFont="1" applyFill="1" applyBorder="1" applyAlignment="1" applyProtection="1">
      <alignment horizontal="center"/>
      <protection locked="0"/>
    </xf>
    <xf numFmtId="0" fontId="9" fillId="3" borderId="39" xfId="0" applyFont="1" applyFill="1" applyBorder="1" applyAlignment="1">
      <alignment/>
    </xf>
    <xf numFmtId="0" fontId="11" fillId="3" borderId="40" xfId="0" applyFont="1" applyFill="1" applyBorder="1" applyAlignment="1">
      <alignment horizontal="center"/>
    </xf>
    <xf numFmtId="0" fontId="9" fillId="3" borderId="40" xfId="0" applyFont="1" applyFill="1" applyBorder="1" applyAlignment="1">
      <alignment/>
    </xf>
    <xf numFmtId="0" fontId="8" fillId="3" borderId="40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3" borderId="40" xfId="0" applyFont="1" applyFill="1" applyBorder="1" applyAlignment="1">
      <alignment horizontal="right"/>
    </xf>
    <xf numFmtId="0" fontId="6" fillId="3" borderId="4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wrapText="1"/>
    </xf>
    <xf numFmtId="0" fontId="6" fillId="3" borderId="42" xfId="0" applyFont="1" applyFill="1" applyBorder="1" applyAlignment="1">
      <alignment horizontal="center"/>
    </xf>
    <xf numFmtId="0" fontId="13" fillId="2" borderId="0" xfId="0" applyFont="1" applyFill="1" applyBorder="1" applyAlignment="1">
      <alignment/>
    </xf>
    <xf numFmtId="0" fontId="20" fillId="3" borderId="0" xfId="0" applyFont="1" applyFill="1" applyBorder="1" applyAlignment="1" applyProtection="1">
      <alignment horizontal="center"/>
      <protection locked="0"/>
    </xf>
    <xf numFmtId="0" fontId="0" fillId="3" borderId="41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/>
      <protection locked="0"/>
    </xf>
    <xf numFmtId="0" fontId="21" fillId="3" borderId="43" xfId="0" applyFont="1" applyFill="1" applyBorder="1" applyAlignment="1">
      <alignment horizontal="left"/>
    </xf>
    <xf numFmtId="0" fontId="0" fillId="2" borderId="37" xfId="0" applyFont="1" applyFill="1" applyBorder="1" applyAlignment="1">
      <alignment horizontal="center" vertical="center"/>
    </xf>
    <xf numFmtId="0" fontId="0" fillId="2" borderId="36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0" fontId="0" fillId="2" borderId="44" xfId="0" applyFont="1" applyFill="1" applyBorder="1" applyAlignment="1">
      <alignment horizontal="center"/>
    </xf>
    <xf numFmtId="0" fontId="0" fillId="2" borderId="45" xfId="0" applyFont="1" applyFill="1" applyBorder="1" applyAlignment="1">
      <alignment horizontal="center"/>
    </xf>
    <xf numFmtId="0" fontId="0" fillId="2" borderId="46" xfId="0" applyNumberFormat="1" applyFont="1" applyFill="1" applyBorder="1" applyAlignment="1">
      <alignment horizontal="center"/>
    </xf>
    <xf numFmtId="0" fontId="0" fillId="2" borderId="47" xfId="0" applyFont="1" applyFill="1" applyBorder="1" applyAlignment="1">
      <alignment horizontal="center"/>
    </xf>
    <xf numFmtId="0" fontId="0" fillId="2" borderId="48" xfId="0" applyNumberFormat="1" applyFont="1" applyFill="1" applyBorder="1" applyAlignment="1">
      <alignment horizontal="center"/>
    </xf>
    <xf numFmtId="0" fontId="0" fillId="2" borderId="49" xfId="0" applyFont="1" applyFill="1" applyBorder="1" applyAlignment="1">
      <alignment horizontal="center"/>
    </xf>
    <xf numFmtId="0" fontId="0" fillId="2" borderId="50" xfId="0" applyFont="1" applyFill="1" applyBorder="1" applyAlignment="1">
      <alignment horizontal="center" vertical="center"/>
    </xf>
    <xf numFmtId="0" fontId="0" fillId="2" borderId="51" xfId="0" applyFont="1" applyFill="1" applyBorder="1" applyAlignment="1">
      <alignment horizontal="center"/>
    </xf>
    <xf numFmtId="0" fontId="0" fillId="2" borderId="52" xfId="0" applyFont="1" applyFill="1" applyBorder="1" applyAlignment="1">
      <alignment horizontal="center"/>
    </xf>
    <xf numFmtId="0" fontId="9" fillId="7" borderId="53" xfId="0" applyFont="1" applyFill="1" applyBorder="1" applyAlignment="1">
      <alignment/>
    </xf>
    <xf numFmtId="0" fontId="9" fillId="7" borderId="54" xfId="0" applyFont="1" applyFill="1" applyBorder="1" applyAlignment="1">
      <alignment/>
    </xf>
    <xf numFmtId="0" fontId="9" fillId="5" borderId="53" xfId="0" applyFont="1" applyFill="1" applyBorder="1" applyAlignment="1">
      <alignment/>
    </xf>
    <xf numFmtId="0" fontId="9" fillId="5" borderId="54" xfId="0" applyFont="1" applyFill="1" applyBorder="1" applyAlignment="1">
      <alignment/>
    </xf>
    <xf numFmtId="2" fontId="4" fillId="3" borderId="0" xfId="0" applyNumberFormat="1" applyFont="1" applyFill="1" applyBorder="1" applyAlignment="1" applyProtection="1">
      <alignment horizontal="center"/>
      <protection locked="0"/>
    </xf>
    <xf numFmtId="2" fontId="4" fillId="3" borderId="0" xfId="0" applyNumberFormat="1" applyFont="1" applyFill="1" applyBorder="1" applyAlignment="1">
      <alignment/>
    </xf>
    <xf numFmtId="0" fontId="22" fillId="3" borderId="40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2" fontId="23" fillId="3" borderId="0" xfId="0" applyNumberFormat="1" applyFont="1" applyFill="1" applyBorder="1" applyAlignment="1" applyProtection="1">
      <alignment horizontal="center"/>
      <protection locked="0"/>
    </xf>
    <xf numFmtId="2" fontId="19" fillId="3" borderId="0" xfId="0" applyNumberFormat="1" applyFont="1" applyFill="1" applyBorder="1" applyAlignment="1">
      <alignment/>
    </xf>
    <xf numFmtId="172" fontId="0" fillId="2" borderId="0" xfId="0" applyNumberFormat="1" applyFont="1" applyFill="1" applyBorder="1" applyAlignment="1">
      <alignment/>
    </xf>
    <xf numFmtId="173" fontId="0" fillId="2" borderId="0" xfId="0" applyNumberFormat="1" applyFont="1" applyFill="1" applyBorder="1" applyAlignment="1">
      <alignment horizontal="center"/>
    </xf>
    <xf numFmtId="0" fontId="24" fillId="8" borderId="1" xfId="0" applyFont="1" applyFill="1" applyBorder="1" applyAlignment="1">
      <alignment horizontal="center"/>
    </xf>
    <xf numFmtId="0" fontId="24" fillId="8" borderId="1" xfId="0" applyFont="1" applyFill="1" applyBorder="1" applyAlignment="1">
      <alignment horizontal="left"/>
    </xf>
    <xf numFmtId="0" fontId="25" fillId="3" borderId="1" xfId="0" applyFont="1" applyFill="1" applyBorder="1" applyAlignment="1">
      <alignment horizontal="left"/>
    </xf>
    <xf numFmtId="0" fontId="25" fillId="7" borderId="1" xfId="0" applyFont="1" applyFill="1" applyBorder="1" applyAlignment="1">
      <alignment horizontal="center"/>
    </xf>
    <xf numFmtId="0" fontId="25" fillId="7" borderId="1" xfId="0" applyFont="1" applyFill="1" applyBorder="1" applyAlignment="1">
      <alignment horizontal="left"/>
    </xf>
    <xf numFmtId="0" fontId="26" fillId="5" borderId="1" xfId="0" applyFont="1" applyFill="1" applyBorder="1" applyAlignment="1">
      <alignment horizontal="center"/>
    </xf>
    <xf numFmtId="0" fontId="26" fillId="5" borderId="1" xfId="0" applyFont="1" applyFill="1" applyBorder="1" applyAlignment="1">
      <alignment horizontal="left"/>
    </xf>
    <xf numFmtId="0" fontId="27" fillId="9" borderId="53" xfId="0" applyFont="1" applyFill="1" applyBorder="1" applyAlignment="1">
      <alignment horizontal="right"/>
    </xf>
    <xf numFmtId="0" fontId="27" fillId="9" borderId="54" xfId="0" applyFont="1" applyFill="1" applyBorder="1" applyAlignment="1">
      <alignment/>
    </xf>
    <xf numFmtId="0" fontId="26" fillId="9" borderId="1" xfId="0" applyFont="1" applyFill="1" applyBorder="1" applyAlignment="1">
      <alignment horizontal="center"/>
    </xf>
    <xf numFmtId="0" fontId="26" fillId="9" borderId="1" xfId="0" applyFont="1" applyFill="1" applyBorder="1" applyAlignment="1">
      <alignment horizontal="left"/>
    </xf>
    <xf numFmtId="0" fontId="0" fillId="9" borderId="34" xfId="0" applyFill="1" applyBorder="1" applyAlignment="1">
      <alignment/>
    </xf>
    <xf numFmtId="0" fontId="0" fillId="9" borderId="3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55" xfId="0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 applyProtection="1">
      <alignment horizontal="center"/>
      <protection locked="0"/>
    </xf>
    <xf numFmtId="2" fontId="12" fillId="3" borderId="1" xfId="0" applyNumberFormat="1" applyFont="1" applyFill="1" applyBorder="1" applyAlignment="1">
      <alignment/>
    </xf>
    <xf numFmtId="172" fontId="13" fillId="2" borderId="1" xfId="0" applyNumberFormat="1" applyFont="1" applyFill="1" applyBorder="1" applyAlignment="1">
      <alignment/>
    </xf>
    <xf numFmtId="0" fontId="28" fillId="3" borderId="3" xfId="0" applyFont="1" applyFill="1" applyBorder="1" applyAlignment="1" applyProtection="1">
      <alignment horizontal="left"/>
      <protection locked="0"/>
    </xf>
    <xf numFmtId="0" fontId="15" fillId="3" borderId="3" xfId="0" applyFont="1" applyFill="1" applyBorder="1" applyAlignment="1" applyProtection="1">
      <alignment horizontal="left"/>
      <protection locked="0"/>
    </xf>
    <xf numFmtId="0" fontId="28" fillId="3" borderId="1" xfId="0" applyFont="1" applyFill="1" applyBorder="1" applyAlignment="1" applyProtection="1">
      <alignment horizontal="left"/>
      <protection locked="0"/>
    </xf>
    <xf numFmtId="0" fontId="9" fillId="8" borderId="53" xfId="0" applyFont="1" applyFill="1" applyBorder="1" applyAlignment="1">
      <alignment/>
    </xf>
    <xf numFmtId="0" fontId="9" fillId="8" borderId="54" xfId="0" applyFont="1" applyFill="1" applyBorder="1" applyAlignment="1">
      <alignment/>
    </xf>
    <xf numFmtId="2" fontId="29" fillId="3" borderId="3" xfId="0" applyNumberFormat="1" applyFont="1" applyFill="1" applyBorder="1" applyAlignment="1" applyProtection="1">
      <alignment horizontal="center"/>
      <protection locked="0"/>
    </xf>
    <xf numFmtId="2" fontId="29" fillId="3" borderId="1" xfId="0" applyNumberFormat="1" applyFont="1" applyFill="1" applyBorder="1" applyAlignment="1" applyProtection="1">
      <alignment horizontal="center"/>
      <protection locked="0"/>
    </xf>
    <xf numFmtId="2" fontId="29" fillId="10" borderId="1" xfId="0" applyNumberFormat="1" applyFont="1" applyFill="1" applyBorder="1" applyAlignment="1" applyProtection="1">
      <alignment horizontal="center"/>
      <protection locked="0"/>
    </xf>
    <xf numFmtId="2" fontId="29" fillId="10" borderId="3" xfId="0" applyNumberFormat="1" applyFont="1" applyFill="1" applyBorder="1" applyAlignment="1" applyProtection="1">
      <alignment horizontal="center"/>
      <protection locked="0"/>
    </xf>
    <xf numFmtId="2" fontId="30" fillId="3" borderId="3" xfId="0" applyNumberFormat="1" applyFont="1" applyFill="1" applyBorder="1" applyAlignment="1" applyProtection="1">
      <alignment horizontal="center"/>
      <protection locked="0"/>
    </xf>
    <xf numFmtId="2" fontId="13" fillId="3" borderId="3" xfId="0" applyNumberFormat="1" applyFont="1" applyFill="1" applyBorder="1" applyAlignment="1" applyProtection="1">
      <alignment horizontal="center"/>
      <protection locked="0"/>
    </xf>
    <xf numFmtId="2" fontId="30" fillId="3" borderId="1" xfId="0" applyNumberFormat="1" applyFont="1" applyFill="1" applyBorder="1" applyAlignment="1" applyProtection="1">
      <alignment horizontal="center"/>
      <protection locked="0"/>
    </xf>
    <xf numFmtId="2" fontId="30" fillId="10" borderId="1" xfId="0" applyNumberFormat="1" applyFont="1" applyFill="1" applyBorder="1" applyAlignment="1" applyProtection="1">
      <alignment horizontal="center"/>
      <protection locked="0"/>
    </xf>
    <xf numFmtId="2" fontId="30" fillId="10" borderId="3" xfId="0" applyNumberFormat="1" applyFont="1" applyFill="1" applyBorder="1" applyAlignment="1" applyProtection="1">
      <alignment horizontal="center"/>
      <protection locked="0"/>
    </xf>
    <xf numFmtId="0" fontId="8" fillId="3" borderId="2" xfId="0" applyFont="1" applyFill="1" applyBorder="1" applyAlignment="1" applyProtection="1">
      <alignment horizontal="center"/>
      <protection locked="0"/>
    </xf>
    <xf numFmtId="0" fontId="31" fillId="3" borderId="2" xfId="0" applyFont="1" applyFill="1" applyBorder="1" applyAlignment="1" applyProtection="1">
      <alignment horizontal="left"/>
      <protection locked="0"/>
    </xf>
    <xf numFmtId="0" fontId="31" fillId="3" borderId="3" xfId="0" applyFont="1" applyFill="1" applyBorder="1" applyAlignment="1" applyProtection="1">
      <alignment horizontal="left"/>
      <protection locked="0"/>
    </xf>
    <xf numFmtId="0" fontId="32" fillId="3" borderId="3" xfId="0" applyFont="1" applyFill="1" applyBorder="1" applyAlignment="1" applyProtection="1">
      <alignment horizontal="left"/>
      <protection locked="0"/>
    </xf>
    <xf numFmtId="0" fontId="33" fillId="3" borderId="3" xfId="0" applyFont="1" applyFill="1" applyBorder="1" applyAlignment="1" applyProtection="1">
      <alignment horizontal="left"/>
      <protection locked="0"/>
    </xf>
    <xf numFmtId="0" fontId="34" fillId="3" borderId="18" xfId="0" applyFont="1" applyFill="1" applyBorder="1" applyAlignment="1" applyProtection="1">
      <alignment horizontal="left"/>
      <protection locked="0"/>
    </xf>
    <xf numFmtId="2" fontId="35" fillId="3" borderId="0" xfId="0" applyNumberFormat="1" applyFont="1" applyFill="1" applyBorder="1" applyAlignment="1">
      <alignment/>
    </xf>
    <xf numFmtId="2" fontId="23" fillId="11" borderId="0" xfId="0" applyNumberFormat="1" applyFont="1" applyFill="1" applyBorder="1" applyAlignment="1">
      <alignment/>
    </xf>
    <xf numFmtId="0" fontId="36" fillId="3" borderId="0" xfId="0" applyFont="1" applyFill="1" applyBorder="1" applyAlignment="1">
      <alignment/>
    </xf>
    <xf numFmtId="2" fontId="23" fillId="8" borderId="2" xfId="0" applyNumberFormat="1" applyFont="1" applyFill="1" applyBorder="1" applyAlignment="1">
      <alignment/>
    </xf>
    <xf numFmtId="2" fontId="12" fillId="8" borderId="3" xfId="0" applyNumberFormat="1" applyFont="1" applyFill="1" applyBorder="1" applyAlignment="1">
      <alignment/>
    </xf>
    <xf numFmtId="2" fontId="12" fillId="12" borderId="3" xfId="0" applyNumberFormat="1" applyFont="1" applyFill="1" applyBorder="1" applyAlignment="1">
      <alignment/>
    </xf>
    <xf numFmtId="2" fontId="12" fillId="13" borderId="3" xfId="0" applyNumberFormat="1" applyFont="1" applyFill="1" applyBorder="1" applyAlignment="1">
      <alignment/>
    </xf>
    <xf numFmtId="2" fontId="12" fillId="3" borderId="2" xfId="0" applyNumberFormat="1" applyFont="1" applyFill="1" applyBorder="1" applyAlignment="1">
      <alignment horizontal="center"/>
    </xf>
    <xf numFmtId="2" fontId="12" fillId="3" borderId="3" xfId="0" applyNumberFormat="1" applyFont="1" applyFill="1" applyBorder="1" applyAlignment="1">
      <alignment horizontal="center"/>
    </xf>
    <xf numFmtId="2" fontId="12" fillId="8" borderId="1" xfId="0" applyNumberFormat="1" applyFont="1" applyFill="1" applyBorder="1" applyAlignment="1">
      <alignment/>
    </xf>
    <xf numFmtId="2" fontId="37" fillId="13" borderId="1" xfId="0" applyNumberFormat="1" applyFont="1" applyFill="1" applyBorder="1" applyAlignment="1">
      <alignment/>
    </xf>
    <xf numFmtId="2" fontId="12" fillId="12" borderId="18" xfId="0" applyNumberFormat="1" applyFont="1" applyFill="1" applyBorder="1" applyAlignment="1">
      <alignment/>
    </xf>
    <xf numFmtId="2" fontId="12" fillId="3" borderId="1" xfId="0" applyNumberFormat="1" applyFont="1" applyFill="1" applyBorder="1" applyAlignment="1">
      <alignment horizontal="center"/>
    </xf>
    <xf numFmtId="2" fontId="12" fillId="3" borderId="18" xfId="0" applyNumberFormat="1" applyFont="1" applyFill="1" applyBorder="1" applyAlignment="1">
      <alignment horizontal="center"/>
    </xf>
    <xf numFmtId="2" fontId="12" fillId="12" borderId="1" xfId="0" applyNumberFormat="1" applyFont="1" applyFill="1" applyBorder="1" applyAlignment="1">
      <alignment/>
    </xf>
    <xf numFmtId="2" fontId="12" fillId="13" borderId="1" xfId="0" applyNumberFormat="1" applyFont="1" applyFill="1" applyBorder="1" applyAlignment="1">
      <alignment/>
    </xf>
    <xf numFmtId="0" fontId="12" fillId="3" borderId="3" xfId="0" applyNumberFormat="1" applyFont="1" applyFill="1" applyBorder="1" applyAlignment="1">
      <alignment horizontal="center"/>
    </xf>
    <xf numFmtId="0" fontId="12" fillId="3" borderId="1" xfId="0" applyNumberFormat="1" applyFont="1" applyFill="1" applyBorder="1" applyAlignment="1">
      <alignment horizontal="center"/>
    </xf>
    <xf numFmtId="0" fontId="12" fillId="3" borderId="18" xfId="0" applyNumberFormat="1" applyFont="1" applyFill="1" applyBorder="1" applyAlignment="1">
      <alignment horizontal="center"/>
    </xf>
    <xf numFmtId="0" fontId="29" fillId="3" borderId="2" xfId="0" applyNumberFormat="1" applyFont="1" applyFill="1" applyBorder="1" applyAlignment="1">
      <alignment horizontal="center"/>
    </xf>
    <xf numFmtId="0" fontId="29" fillId="3" borderId="3" xfId="0" applyNumberFormat="1" applyFont="1" applyFill="1" applyBorder="1" applyAlignment="1">
      <alignment horizontal="center"/>
    </xf>
    <xf numFmtId="0" fontId="29" fillId="3" borderId="1" xfId="0" applyNumberFormat="1" applyFont="1" applyFill="1" applyBorder="1" applyAlignment="1">
      <alignment horizontal="center"/>
    </xf>
    <xf numFmtId="0" fontId="7" fillId="3" borderId="56" xfId="0" applyFont="1" applyFill="1" applyBorder="1" applyAlignment="1" applyProtection="1">
      <alignment horizontal="center"/>
      <protection locked="0"/>
    </xf>
    <xf numFmtId="2" fontId="29" fillId="3" borderId="2" xfId="0" applyNumberFormat="1" applyFont="1" applyFill="1" applyBorder="1" applyAlignment="1">
      <alignment/>
    </xf>
    <xf numFmtId="2" fontId="30" fillId="3" borderId="2" xfId="0" applyNumberFormat="1" applyFont="1" applyFill="1" applyBorder="1" applyAlignment="1">
      <alignment/>
    </xf>
    <xf numFmtId="2" fontId="30" fillId="3" borderId="3" xfId="0" applyNumberFormat="1" applyFont="1" applyFill="1" applyBorder="1" applyAlignment="1">
      <alignment/>
    </xf>
    <xf numFmtId="2" fontId="29" fillId="3" borderId="3" xfId="0" applyNumberFormat="1" applyFont="1" applyFill="1" applyBorder="1" applyAlignment="1">
      <alignment/>
    </xf>
    <xf numFmtId="2" fontId="29" fillId="10" borderId="1" xfId="0" applyNumberFormat="1" applyFont="1" applyFill="1" applyBorder="1" applyAlignment="1">
      <alignment/>
    </xf>
    <xf numFmtId="2" fontId="30" fillId="10" borderId="1" xfId="0" applyNumberFormat="1" applyFont="1" applyFill="1" applyBorder="1" applyAlignment="1">
      <alignment/>
    </xf>
    <xf numFmtId="0" fontId="28" fillId="2" borderId="0" xfId="0" applyFont="1" applyAlignment="1">
      <alignment/>
    </xf>
    <xf numFmtId="0" fontId="28" fillId="2" borderId="3" xfId="0" applyFont="1" applyBorder="1" applyAlignment="1">
      <alignment/>
    </xf>
    <xf numFmtId="2" fontId="12" fillId="0" borderId="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BC70"/>
  <sheetViews>
    <sheetView showGridLines="0" tabSelected="1" zoomScale="79" zoomScaleNormal="79" workbookViewId="0" topLeftCell="A2">
      <selection activeCell="AG11" sqref="AG11"/>
    </sheetView>
  </sheetViews>
  <sheetFormatPr defaultColWidth="9.140625" defaultRowHeight="12.75"/>
  <cols>
    <col min="1" max="1" width="1.7109375" style="12" customWidth="1"/>
    <col min="2" max="2" width="3.28125" style="6" customWidth="1"/>
    <col min="3" max="3" width="18.7109375" style="7" customWidth="1"/>
    <col min="4" max="4" width="11.140625" style="11" customWidth="1"/>
    <col min="5" max="5" width="3.00390625" style="9" hidden="1" customWidth="1"/>
    <col min="6" max="6" width="6.7109375" style="7" customWidth="1"/>
    <col min="7" max="7" width="6.7109375" style="8" customWidth="1"/>
    <col min="8" max="8" width="6.7109375" style="9" hidden="1" customWidth="1"/>
    <col min="9" max="9" width="6.7109375" style="7" customWidth="1"/>
    <col min="10" max="10" width="6.7109375" style="8" customWidth="1"/>
    <col min="11" max="11" width="6.7109375" style="10" hidden="1" customWidth="1"/>
    <col min="12" max="12" width="6.7109375" style="7" hidden="1" customWidth="1"/>
    <col min="13" max="13" width="6.7109375" style="11" hidden="1" customWidth="1"/>
    <col min="14" max="14" width="6.7109375" style="7" customWidth="1"/>
    <col min="15" max="15" width="6.7109375" style="8" customWidth="1"/>
    <col min="16" max="16" width="6.7109375" style="9" hidden="1" customWidth="1"/>
    <col min="17" max="17" width="6.7109375" style="7" customWidth="1"/>
    <col min="18" max="18" width="6.7109375" style="8" customWidth="1"/>
    <col min="19" max="19" width="7.421875" style="9" hidden="1" customWidth="1"/>
    <col min="20" max="21" width="6.7109375" style="9" hidden="1" customWidth="1"/>
    <col min="22" max="22" width="7.28125" style="9" customWidth="1"/>
    <col min="23" max="23" width="4.7109375" style="9" customWidth="1"/>
    <col min="24" max="24" width="7.28125" style="6" customWidth="1"/>
    <col min="25" max="25" width="6.7109375" style="7" customWidth="1"/>
    <col min="26" max="27" width="4.140625" style="9" customWidth="1"/>
    <col min="28" max="30" width="6.7109375" style="9" customWidth="1"/>
    <col min="31" max="31" width="7.28125" style="9" customWidth="1"/>
    <col min="32" max="32" width="6.7109375" style="12" customWidth="1"/>
    <col min="33" max="33" width="10.28125" style="12" customWidth="1"/>
    <col min="34" max="34" width="80.421875" style="60" customWidth="1"/>
    <col min="35" max="35" width="6.7109375" style="65" hidden="1" customWidth="1"/>
    <col min="36" max="37" width="6.7109375" style="4" hidden="1" customWidth="1"/>
    <col min="38" max="38" width="6.7109375" style="66" hidden="1" customWidth="1"/>
    <col min="39" max="39" width="8.28125" style="12" hidden="1" customWidth="1"/>
    <col min="40" max="40" width="52.28125" style="4" customWidth="1"/>
    <col min="41" max="16384" width="8.8515625" style="4" customWidth="1"/>
  </cols>
  <sheetData>
    <row r="1" spans="1:39" s="2" customFormat="1" ht="42.75" customHeight="1" hidden="1" thickBot="1">
      <c r="A1" s="24"/>
      <c r="B1" s="14"/>
      <c r="C1" s="15"/>
      <c r="D1" s="22"/>
      <c r="E1" s="17"/>
      <c r="F1" s="15"/>
      <c r="G1" s="16"/>
      <c r="H1" s="17"/>
      <c r="I1" s="15"/>
      <c r="J1" s="16"/>
      <c r="K1" s="18"/>
      <c r="L1" s="19"/>
      <c r="M1" s="20"/>
      <c r="N1" s="15"/>
      <c r="O1" s="16"/>
      <c r="P1" s="17"/>
      <c r="Q1" s="15"/>
      <c r="R1" s="16"/>
      <c r="S1" s="21"/>
      <c r="T1" s="21"/>
      <c r="U1" s="21"/>
      <c r="V1" s="21"/>
      <c r="W1" s="21"/>
      <c r="X1" s="14"/>
      <c r="Y1" s="15"/>
      <c r="Z1" s="21"/>
      <c r="AA1" s="21"/>
      <c r="AB1" s="21"/>
      <c r="AC1" s="21"/>
      <c r="AD1" s="21"/>
      <c r="AE1" s="21"/>
      <c r="AF1" s="13"/>
      <c r="AG1" s="13"/>
      <c r="AH1" s="13"/>
      <c r="AI1" s="63"/>
      <c r="AJ1" s="3"/>
      <c r="AK1" s="3"/>
      <c r="AL1" s="64"/>
      <c r="AM1" s="61"/>
    </row>
    <row r="2" spans="1:40" s="2" customFormat="1" ht="42.75" customHeight="1">
      <c r="A2" s="13"/>
      <c r="B2" s="21"/>
      <c r="C2" s="175" t="s">
        <v>56</v>
      </c>
      <c r="D2" s="175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13"/>
      <c r="AG2" s="13"/>
      <c r="AH2" s="13"/>
      <c r="AI2" s="13"/>
      <c r="AJ2" s="13"/>
      <c r="AK2" s="13"/>
      <c r="AL2" s="13"/>
      <c r="AM2" s="13"/>
      <c r="AN2" s="13"/>
    </row>
    <row r="3" spans="1:40" s="2" customFormat="1" ht="9.75" customHeight="1" thickBot="1">
      <c r="A3" s="13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13"/>
      <c r="AG3" s="13"/>
      <c r="AH3" s="13"/>
      <c r="AI3" s="72"/>
      <c r="AJ3" s="72"/>
      <c r="AK3" s="72"/>
      <c r="AL3" s="72"/>
      <c r="AM3" s="13"/>
      <c r="AN3" s="13"/>
    </row>
    <row r="4" spans="1:40" s="2" customFormat="1" ht="13.5" thickTop="1">
      <c r="A4" s="13"/>
      <c r="B4" s="92"/>
      <c r="C4" s="93" t="s">
        <v>37</v>
      </c>
      <c r="D4" s="93"/>
      <c r="E4" s="94"/>
      <c r="F4" s="156"/>
      <c r="G4" s="157"/>
      <c r="H4" s="94"/>
      <c r="I4" s="123"/>
      <c r="J4" s="124"/>
      <c r="K4" s="94"/>
      <c r="L4" s="94"/>
      <c r="M4" s="94"/>
      <c r="N4" s="142"/>
      <c r="O4" s="143"/>
      <c r="P4" s="94"/>
      <c r="Q4" s="125"/>
      <c r="R4" s="126"/>
      <c r="S4" s="95" t="s">
        <v>11</v>
      </c>
      <c r="T4" s="95" t="s">
        <v>11</v>
      </c>
      <c r="U4" s="95" t="s">
        <v>11</v>
      </c>
      <c r="V4" s="95" t="s">
        <v>11</v>
      </c>
      <c r="W4" s="95" t="s">
        <v>63</v>
      </c>
      <c r="X4" s="96" t="s">
        <v>6</v>
      </c>
      <c r="Y4" s="95" t="s">
        <v>5</v>
      </c>
      <c r="Z4" s="129" t="s">
        <v>17</v>
      </c>
      <c r="AA4" s="129" t="s">
        <v>17</v>
      </c>
      <c r="AB4" s="95" t="s">
        <v>17</v>
      </c>
      <c r="AC4" s="95" t="s">
        <v>17</v>
      </c>
      <c r="AD4" s="95" t="s">
        <v>5</v>
      </c>
      <c r="AE4" s="96" t="s">
        <v>6</v>
      </c>
      <c r="AF4" s="97"/>
      <c r="AG4" s="108" t="s">
        <v>24</v>
      </c>
      <c r="AH4" s="54"/>
      <c r="AI4" s="77"/>
      <c r="AJ4" s="78"/>
      <c r="AK4" s="146"/>
      <c r="AL4" s="79"/>
      <c r="AM4" s="80"/>
      <c r="AN4" s="13"/>
    </row>
    <row r="5" spans="1:40" s="2" customFormat="1" ht="27.75" customHeight="1" thickBot="1">
      <c r="A5" s="13"/>
      <c r="B5" s="98" t="s">
        <v>0</v>
      </c>
      <c r="C5" s="99" t="s">
        <v>10</v>
      </c>
      <c r="D5" s="100" t="s">
        <v>16</v>
      </c>
      <c r="E5" s="100">
        <v>1</v>
      </c>
      <c r="F5" s="135" t="s">
        <v>7</v>
      </c>
      <c r="G5" s="136" t="s">
        <v>4</v>
      </c>
      <c r="H5" s="137">
        <v>2</v>
      </c>
      <c r="I5" s="138" t="s">
        <v>7</v>
      </c>
      <c r="J5" s="139" t="s">
        <v>4</v>
      </c>
      <c r="K5" s="137" t="s">
        <v>1</v>
      </c>
      <c r="L5" s="137" t="s">
        <v>2</v>
      </c>
      <c r="M5" s="137">
        <v>3</v>
      </c>
      <c r="N5" s="144" t="s">
        <v>7</v>
      </c>
      <c r="O5" s="145" t="s">
        <v>4</v>
      </c>
      <c r="P5" s="137">
        <v>4</v>
      </c>
      <c r="Q5" s="140" t="s">
        <v>7</v>
      </c>
      <c r="R5" s="141" t="s">
        <v>4</v>
      </c>
      <c r="S5" s="101" t="s">
        <v>13</v>
      </c>
      <c r="T5" s="101" t="s">
        <v>22</v>
      </c>
      <c r="U5" s="101" t="s">
        <v>23</v>
      </c>
      <c r="V5" s="101" t="s">
        <v>12</v>
      </c>
      <c r="W5" s="101" t="s">
        <v>64</v>
      </c>
      <c r="X5" s="101" t="s">
        <v>19</v>
      </c>
      <c r="Y5" s="101" t="s">
        <v>3</v>
      </c>
      <c r="Z5" s="101" t="s">
        <v>28</v>
      </c>
      <c r="AA5" s="101" t="s">
        <v>31</v>
      </c>
      <c r="AB5" s="102" t="s">
        <v>5</v>
      </c>
      <c r="AC5" s="102" t="s">
        <v>18</v>
      </c>
      <c r="AD5" s="130" t="s">
        <v>21</v>
      </c>
      <c r="AE5" s="130" t="s">
        <v>20</v>
      </c>
      <c r="AF5" s="101" t="s">
        <v>8</v>
      </c>
      <c r="AG5" s="103" t="s">
        <v>9</v>
      </c>
      <c r="AH5" s="53"/>
      <c r="AI5" s="81"/>
      <c r="AJ5" s="70"/>
      <c r="AK5" s="147"/>
      <c r="AL5" s="71"/>
      <c r="AM5" s="82" t="s">
        <v>14</v>
      </c>
      <c r="AN5" s="13"/>
    </row>
    <row r="6" spans="1:40" ht="21.75" customHeight="1">
      <c r="A6" s="13"/>
      <c r="B6" s="195">
        <v>1</v>
      </c>
      <c r="C6" s="168" t="s">
        <v>50</v>
      </c>
      <c r="D6" s="167" t="s">
        <v>48</v>
      </c>
      <c r="E6" s="83">
        <v>10</v>
      </c>
      <c r="F6" s="158">
        <v>21.35</v>
      </c>
      <c r="G6" s="162">
        <v>7.88</v>
      </c>
      <c r="H6" s="30">
        <v>0</v>
      </c>
      <c r="I6" s="158">
        <v>22.25</v>
      </c>
      <c r="J6" s="162">
        <v>7.81</v>
      </c>
      <c r="K6" s="30">
        <v>0</v>
      </c>
      <c r="L6" s="30">
        <v>0</v>
      </c>
      <c r="M6" s="30">
        <v>0</v>
      </c>
      <c r="N6" s="158">
        <v>19.7</v>
      </c>
      <c r="O6" s="162">
        <v>8.11</v>
      </c>
      <c r="P6" s="30">
        <v>0</v>
      </c>
      <c r="Q6" s="158">
        <v>21.1</v>
      </c>
      <c r="R6" s="162">
        <v>8.12</v>
      </c>
      <c r="S6" s="31">
        <f aca="true" t="shared" si="0" ref="S6:S11">SUM(F6,I6,N6,Q6)</f>
        <v>84.4</v>
      </c>
      <c r="T6" s="31">
        <f aca="true" t="shared" si="1" ref="T6:T11">MIN(F6,I6,N6,Q6)</f>
        <v>19.7</v>
      </c>
      <c r="U6" s="31">
        <f aca="true" t="shared" si="2" ref="U6:U11">MAX(F6,I6,N6,Q6)</f>
        <v>22.25</v>
      </c>
      <c r="V6" s="31">
        <f aca="true" t="shared" si="3" ref="V6:V11">SUM(S6-T6)</f>
        <v>64.7</v>
      </c>
      <c r="W6" s="192">
        <v>1</v>
      </c>
      <c r="X6" s="31">
        <f aca="true" t="shared" si="4" ref="X6:X11">MIN(G6,J6,O6,R6)</f>
        <v>7.81</v>
      </c>
      <c r="Y6" s="31">
        <f aca="true" t="shared" si="5" ref="Y6:Y11">MAX(F6,I6,N6,Q6)</f>
        <v>22.25</v>
      </c>
      <c r="Z6" s="176"/>
      <c r="AA6" s="180" t="s">
        <v>57</v>
      </c>
      <c r="AB6" s="31">
        <v>21.4</v>
      </c>
      <c r="AC6" s="31">
        <v>8.06</v>
      </c>
      <c r="AD6" s="196">
        <f aca="true" t="shared" si="6" ref="AD6:AD11">MAX(U6,AB6)</f>
        <v>22.25</v>
      </c>
      <c r="AE6" s="197">
        <f aca="true" t="shared" si="7" ref="AE6:AE11">MIN(X6,AC6)</f>
        <v>7.81</v>
      </c>
      <c r="AF6" s="48">
        <v>131</v>
      </c>
      <c r="AG6" s="32">
        <f aca="true" t="shared" si="8" ref="AG6:AG11">SUM(3600/AE6*AF6/5280)</f>
        <v>11.436386916540565</v>
      </c>
      <c r="AH6" s="55"/>
      <c r="AI6" s="112" t="str">
        <f>C6</f>
        <v>Marc Townsend</v>
      </c>
      <c r="AJ6" s="111" t="str">
        <f>C7</f>
        <v>Cliff Roythorne</v>
      </c>
      <c r="AK6" s="111" t="str">
        <f>C8</f>
        <v>Clive Harland</v>
      </c>
      <c r="AL6" s="111" t="str">
        <f>C9</f>
        <v>Andy Whorton</v>
      </c>
      <c r="AM6" s="109"/>
      <c r="AN6" s="13"/>
    </row>
    <row r="7" spans="1:40" ht="21.75" customHeight="1">
      <c r="A7" s="13"/>
      <c r="B7" s="28">
        <v>2</v>
      </c>
      <c r="C7" s="153" t="s">
        <v>52</v>
      </c>
      <c r="D7" s="23" t="s">
        <v>48</v>
      </c>
      <c r="E7" s="84"/>
      <c r="F7" s="30">
        <v>19.15</v>
      </c>
      <c r="G7" s="30" t="s">
        <v>32</v>
      </c>
      <c r="H7" s="30">
        <v>0</v>
      </c>
      <c r="I7" s="30">
        <v>16.7</v>
      </c>
      <c r="J7" s="30">
        <v>9.12</v>
      </c>
      <c r="K7" s="30">
        <v>0</v>
      </c>
      <c r="L7" s="30">
        <v>0</v>
      </c>
      <c r="M7" s="30">
        <v>0</v>
      </c>
      <c r="N7" s="30">
        <v>16.65</v>
      </c>
      <c r="O7" s="30">
        <v>8.74</v>
      </c>
      <c r="P7" s="30">
        <v>0</v>
      </c>
      <c r="Q7" s="30">
        <v>18.4</v>
      </c>
      <c r="R7" s="30">
        <v>8.71</v>
      </c>
      <c r="S7" s="33">
        <f t="shared" si="0"/>
        <v>70.89999999999999</v>
      </c>
      <c r="T7" s="33">
        <f t="shared" si="1"/>
        <v>16.65</v>
      </c>
      <c r="U7" s="33">
        <f t="shared" si="2"/>
        <v>19.15</v>
      </c>
      <c r="V7" s="33">
        <f t="shared" si="3"/>
        <v>54.24999999999999</v>
      </c>
      <c r="W7" s="189">
        <v>3</v>
      </c>
      <c r="X7" s="33">
        <f t="shared" si="4"/>
        <v>8.71</v>
      </c>
      <c r="Y7" s="33">
        <f t="shared" si="5"/>
        <v>19.15</v>
      </c>
      <c r="Z7" s="179"/>
      <c r="AA7" s="181" t="s">
        <v>57</v>
      </c>
      <c r="AB7" s="33">
        <v>19.45</v>
      </c>
      <c r="AC7" s="33">
        <v>8.66</v>
      </c>
      <c r="AD7" s="33">
        <f t="shared" si="6"/>
        <v>19.45</v>
      </c>
      <c r="AE7" s="33">
        <f t="shared" si="7"/>
        <v>8.66</v>
      </c>
      <c r="AF7" s="49">
        <v>131</v>
      </c>
      <c r="AG7" s="34">
        <f t="shared" si="8"/>
        <v>10.313877808104136</v>
      </c>
      <c r="AH7" s="55"/>
      <c r="AI7" s="112" t="str">
        <f>C8</f>
        <v>Clive Harland</v>
      </c>
      <c r="AJ7" s="111" t="str">
        <f>C6</f>
        <v>Marc Townsend</v>
      </c>
      <c r="AK7" s="111" t="str">
        <f>C9</f>
        <v>Andy Whorton</v>
      </c>
      <c r="AL7" s="111" t="str">
        <f>C7</f>
        <v>Cliff Roythorne</v>
      </c>
      <c r="AM7" s="113"/>
      <c r="AN7" s="13"/>
    </row>
    <row r="8" spans="1:40" s="5" customFormat="1" ht="21.75" customHeight="1" thickBot="1">
      <c r="A8" s="13"/>
      <c r="B8" s="28">
        <v>3</v>
      </c>
      <c r="C8" s="169" t="s">
        <v>51</v>
      </c>
      <c r="D8" s="23" t="s">
        <v>48</v>
      </c>
      <c r="E8" s="84"/>
      <c r="F8" s="30">
        <v>19.1</v>
      </c>
      <c r="G8" s="30">
        <v>8.51</v>
      </c>
      <c r="H8" s="30">
        <v>0</v>
      </c>
      <c r="I8" s="30">
        <v>17.5</v>
      </c>
      <c r="J8" s="30">
        <v>9.17</v>
      </c>
      <c r="K8" s="30">
        <v>0</v>
      </c>
      <c r="L8" s="30">
        <v>0</v>
      </c>
      <c r="M8" s="30">
        <v>0</v>
      </c>
      <c r="N8" s="30">
        <v>17.9</v>
      </c>
      <c r="O8" s="30">
        <v>8.85</v>
      </c>
      <c r="P8" s="30">
        <v>0</v>
      </c>
      <c r="Q8" s="30">
        <v>18.95</v>
      </c>
      <c r="R8" s="30">
        <v>8.68</v>
      </c>
      <c r="S8" s="33">
        <f t="shared" si="0"/>
        <v>73.45</v>
      </c>
      <c r="T8" s="33">
        <f t="shared" si="1"/>
        <v>17.5</v>
      </c>
      <c r="U8" s="33">
        <f t="shared" si="2"/>
        <v>19.1</v>
      </c>
      <c r="V8" s="33">
        <f t="shared" si="3"/>
        <v>55.95</v>
      </c>
      <c r="W8" s="189">
        <v>2</v>
      </c>
      <c r="X8" s="33">
        <f t="shared" si="4"/>
        <v>8.51</v>
      </c>
      <c r="Y8" s="33">
        <f t="shared" si="5"/>
        <v>19.1</v>
      </c>
      <c r="Z8" s="178"/>
      <c r="AA8" s="181" t="s">
        <v>57</v>
      </c>
      <c r="AB8" s="33">
        <v>18.4</v>
      </c>
      <c r="AC8" s="33">
        <v>8.65</v>
      </c>
      <c r="AD8" s="33">
        <f t="shared" si="6"/>
        <v>19.1</v>
      </c>
      <c r="AE8" s="33">
        <f t="shared" si="7"/>
        <v>8.51</v>
      </c>
      <c r="AF8" s="49">
        <v>131</v>
      </c>
      <c r="AG8" s="34">
        <f t="shared" si="8"/>
        <v>10.4956735391518</v>
      </c>
      <c r="AH8" s="55"/>
      <c r="AI8" s="112" t="str">
        <f>C10</f>
        <v>Deane Walpole</v>
      </c>
      <c r="AJ8" s="111" t="str">
        <f>C11</f>
        <v>Roy Masters</v>
      </c>
      <c r="AK8" s="111" t="str">
        <f>C13</f>
        <v>Lee Pateman</v>
      </c>
      <c r="AL8" s="111" t="str">
        <f>C14</f>
        <v>Martin Allsop</v>
      </c>
      <c r="AM8" s="113"/>
      <c r="AN8" s="13"/>
    </row>
    <row r="9" spans="1:40" s="3" customFormat="1" ht="21.75" customHeight="1">
      <c r="A9" s="13"/>
      <c r="B9" s="28">
        <v>4</v>
      </c>
      <c r="C9" s="169" t="s">
        <v>54</v>
      </c>
      <c r="D9" s="23" t="s">
        <v>48</v>
      </c>
      <c r="E9" s="84"/>
      <c r="F9" s="30">
        <v>4</v>
      </c>
      <c r="G9" s="30">
        <v>10.38</v>
      </c>
      <c r="H9" s="30">
        <v>0</v>
      </c>
      <c r="I9" s="30">
        <v>18.9</v>
      </c>
      <c r="J9" s="30">
        <v>8.49</v>
      </c>
      <c r="K9" s="30">
        <v>0</v>
      </c>
      <c r="L9" s="30">
        <v>0</v>
      </c>
      <c r="M9" s="30">
        <v>0</v>
      </c>
      <c r="N9" s="30">
        <v>15.15</v>
      </c>
      <c r="O9" s="30">
        <v>8.26</v>
      </c>
      <c r="P9" s="30">
        <v>0</v>
      </c>
      <c r="Q9" s="30">
        <v>19.45</v>
      </c>
      <c r="R9" s="30">
        <v>8.35</v>
      </c>
      <c r="S9" s="33">
        <f t="shared" si="0"/>
        <v>57.5</v>
      </c>
      <c r="T9" s="33">
        <f t="shared" si="1"/>
        <v>4</v>
      </c>
      <c r="U9" s="33">
        <f t="shared" si="2"/>
        <v>19.45</v>
      </c>
      <c r="V9" s="33">
        <f t="shared" si="3"/>
        <v>53.5</v>
      </c>
      <c r="W9" s="189">
        <v>5</v>
      </c>
      <c r="X9" s="33">
        <f t="shared" si="4"/>
        <v>8.26</v>
      </c>
      <c r="Y9" s="33">
        <f t="shared" si="5"/>
        <v>19.45</v>
      </c>
      <c r="Z9" s="177"/>
      <c r="AA9" s="181" t="s">
        <v>58</v>
      </c>
      <c r="AB9" s="33">
        <v>19.7</v>
      </c>
      <c r="AC9" s="33">
        <v>8.35</v>
      </c>
      <c r="AD9" s="33">
        <f t="shared" si="6"/>
        <v>19.7</v>
      </c>
      <c r="AE9" s="33">
        <f t="shared" si="7"/>
        <v>8.26</v>
      </c>
      <c r="AF9" s="49">
        <v>131</v>
      </c>
      <c r="AG9" s="34">
        <f t="shared" si="8"/>
        <v>10.813339203169713</v>
      </c>
      <c r="AH9" s="55"/>
      <c r="AI9" s="112" t="str">
        <f>C13</f>
        <v>Lee Pateman</v>
      </c>
      <c r="AJ9" s="111" t="str">
        <f>C10</f>
        <v>Deane Walpole</v>
      </c>
      <c r="AK9" s="111" t="str">
        <f>C14</f>
        <v>Martin Allsop</v>
      </c>
      <c r="AL9" s="111" t="str">
        <f>C11</f>
        <v>Roy Masters</v>
      </c>
      <c r="AM9" s="113"/>
      <c r="AN9" s="13"/>
    </row>
    <row r="10" spans="1:40" ht="21.75" customHeight="1">
      <c r="A10" s="13"/>
      <c r="B10" s="27">
        <v>5</v>
      </c>
      <c r="C10" s="170" t="s">
        <v>53</v>
      </c>
      <c r="D10" s="52" t="s">
        <v>48</v>
      </c>
      <c r="E10" s="84">
        <v>15</v>
      </c>
      <c r="F10" s="30">
        <v>17.5</v>
      </c>
      <c r="G10" s="30">
        <v>8.74</v>
      </c>
      <c r="H10" s="30">
        <v>0</v>
      </c>
      <c r="I10" s="30">
        <v>17.55</v>
      </c>
      <c r="J10" s="30">
        <v>9.15</v>
      </c>
      <c r="K10" s="30">
        <v>0</v>
      </c>
      <c r="L10" s="30">
        <v>0</v>
      </c>
      <c r="M10" s="30">
        <v>0</v>
      </c>
      <c r="N10" s="30">
        <v>16.2</v>
      </c>
      <c r="O10" s="30">
        <v>9.23</v>
      </c>
      <c r="P10" s="30">
        <v>0</v>
      </c>
      <c r="Q10" s="30">
        <v>19</v>
      </c>
      <c r="R10" s="30">
        <v>8.83</v>
      </c>
      <c r="S10" s="33">
        <f t="shared" si="0"/>
        <v>70.25</v>
      </c>
      <c r="T10" s="33">
        <f t="shared" si="1"/>
        <v>16.2</v>
      </c>
      <c r="U10" s="33">
        <f t="shared" si="2"/>
        <v>19</v>
      </c>
      <c r="V10" s="33">
        <f t="shared" si="3"/>
        <v>54.05</v>
      </c>
      <c r="W10" s="189">
        <v>4</v>
      </c>
      <c r="X10" s="33">
        <f t="shared" si="4"/>
        <v>8.74</v>
      </c>
      <c r="Y10" s="33">
        <f t="shared" si="5"/>
        <v>19</v>
      </c>
      <c r="Z10" s="178"/>
      <c r="AA10" s="181" t="s">
        <v>58</v>
      </c>
      <c r="AB10" s="33">
        <v>18.7</v>
      </c>
      <c r="AC10" s="33">
        <v>8.66</v>
      </c>
      <c r="AD10" s="33">
        <f t="shared" si="6"/>
        <v>19</v>
      </c>
      <c r="AE10" s="33">
        <f t="shared" si="7"/>
        <v>8.66</v>
      </c>
      <c r="AF10" s="49">
        <v>131</v>
      </c>
      <c r="AG10" s="34">
        <f t="shared" si="8"/>
        <v>10.313877808104136</v>
      </c>
      <c r="AH10" s="55"/>
      <c r="AI10" s="112" t="str">
        <f>C15</f>
        <v>Paul Levers</v>
      </c>
      <c r="AJ10" s="111" t="str">
        <f>C16</f>
        <v>Nick Sismey</v>
      </c>
      <c r="AK10" s="111" t="str">
        <f>C17</f>
        <v>Phil Rees</v>
      </c>
      <c r="AL10" s="111" t="str">
        <f>C18</f>
        <v>Liam Smith</v>
      </c>
      <c r="AM10" s="113"/>
      <c r="AN10" s="13"/>
    </row>
    <row r="11" spans="1:40" ht="21.75" customHeight="1">
      <c r="A11" s="13"/>
      <c r="B11" s="28">
        <v>6</v>
      </c>
      <c r="C11" s="153" t="s">
        <v>55</v>
      </c>
      <c r="D11" s="23" t="s">
        <v>48</v>
      </c>
      <c r="E11" s="84"/>
      <c r="F11" s="30">
        <v>15.9</v>
      </c>
      <c r="G11" s="30">
        <v>9.85</v>
      </c>
      <c r="H11" s="30">
        <v>0</v>
      </c>
      <c r="I11" s="30">
        <v>15.25</v>
      </c>
      <c r="J11" s="30">
        <v>10.23</v>
      </c>
      <c r="K11" s="30">
        <v>0</v>
      </c>
      <c r="L11" s="30">
        <v>0</v>
      </c>
      <c r="M11" s="30">
        <v>0</v>
      </c>
      <c r="N11" s="30">
        <v>14.8</v>
      </c>
      <c r="O11" s="30">
        <v>8.72</v>
      </c>
      <c r="P11" s="30">
        <v>0</v>
      </c>
      <c r="Q11" s="30">
        <v>16.75</v>
      </c>
      <c r="R11" s="30">
        <v>9.83</v>
      </c>
      <c r="S11" s="33">
        <f t="shared" si="0"/>
        <v>62.7</v>
      </c>
      <c r="T11" s="33">
        <f t="shared" si="1"/>
        <v>14.8</v>
      </c>
      <c r="U11" s="33">
        <f t="shared" si="2"/>
        <v>16.75</v>
      </c>
      <c r="V11" s="33">
        <f t="shared" si="3"/>
        <v>47.900000000000006</v>
      </c>
      <c r="W11" s="189">
        <v>6</v>
      </c>
      <c r="X11" s="33">
        <f t="shared" si="4"/>
        <v>8.72</v>
      </c>
      <c r="Y11" s="33">
        <f t="shared" si="5"/>
        <v>16.75</v>
      </c>
      <c r="Z11" s="179"/>
      <c r="AA11" s="181" t="s">
        <v>58</v>
      </c>
      <c r="AB11" s="33">
        <v>15.25</v>
      </c>
      <c r="AC11" s="33">
        <v>10.25</v>
      </c>
      <c r="AD11" s="33">
        <f t="shared" si="6"/>
        <v>16.75</v>
      </c>
      <c r="AE11" s="33">
        <f t="shared" si="7"/>
        <v>8.72</v>
      </c>
      <c r="AF11" s="49">
        <v>131</v>
      </c>
      <c r="AG11" s="34">
        <f t="shared" si="8"/>
        <v>10.242910758965804</v>
      </c>
      <c r="AH11" s="55"/>
      <c r="AI11" s="112" t="str">
        <f>C17</f>
        <v>Phil Rees</v>
      </c>
      <c r="AJ11" s="111" t="str">
        <f>C15</f>
        <v>Paul Levers</v>
      </c>
      <c r="AK11" s="111" t="str">
        <f>C18</f>
        <v>Liam Smith</v>
      </c>
      <c r="AL11" s="111" t="str">
        <f>C16</f>
        <v>Nick Sismey</v>
      </c>
      <c r="AM11" s="113"/>
      <c r="AN11" s="13"/>
    </row>
    <row r="12" spans="1:40" s="2" customFormat="1" ht="10.5" customHeight="1">
      <c r="A12" s="13"/>
      <c r="B12" s="28"/>
      <c r="C12" s="153"/>
      <c r="D12" s="23"/>
      <c r="E12" s="84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3"/>
      <c r="T12" s="33"/>
      <c r="U12" s="33"/>
      <c r="V12" s="33"/>
      <c r="W12" s="189"/>
      <c r="X12" s="33"/>
      <c r="Y12" s="33"/>
      <c r="Z12" s="204"/>
      <c r="AA12" s="181"/>
      <c r="AB12" s="33"/>
      <c r="AC12" s="33"/>
      <c r="AD12" s="33"/>
      <c r="AE12" s="33"/>
      <c r="AF12" s="49"/>
      <c r="AG12" s="34"/>
      <c r="AH12" s="55"/>
      <c r="AI12" s="112"/>
      <c r="AJ12" s="111"/>
      <c r="AK12" s="111"/>
      <c r="AL12" s="111"/>
      <c r="AM12" s="113"/>
      <c r="AN12" s="13"/>
    </row>
    <row r="13" spans="1:40" s="2" customFormat="1" ht="21.75" customHeight="1">
      <c r="A13" s="13"/>
      <c r="B13" s="29">
        <v>1</v>
      </c>
      <c r="C13" s="153" t="s">
        <v>34</v>
      </c>
      <c r="D13" s="23" t="s">
        <v>49</v>
      </c>
      <c r="E13" s="84"/>
      <c r="F13" s="30">
        <v>21.25</v>
      </c>
      <c r="G13" s="162">
        <v>7.05</v>
      </c>
      <c r="H13" s="30">
        <v>0</v>
      </c>
      <c r="I13" s="158">
        <v>23.4</v>
      </c>
      <c r="J13" s="162">
        <v>7.1</v>
      </c>
      <c r="K13" s="30">
        <v>0</v>
      </c>
      <c r="L13" s="30">
        <v>0</v>
      </c>
      <c r="M13" s="30">
        <v>0</v>
      </c>
      <c r="N13" s="161">
        <v>24.5</v>
      </c>
      <c r="O13" s="162">
        <v>6.99</v>
      </c>
      <c r="P13" s="30">
        <v>0</v>
      </c>
      <c r="Q13" s="161">
        <v>23.3</v>
      </c>
      <c r="R13" s="166">
        <v>6.76</v>
      </c>
      <c r="S13" s="33">
        <f aca="true" t="shared" si="9" ref="S13:S28">SUM(F13,I13,N13,Q13)</f>
        <v>92.45</v>
      </c>
      <c r="T13" s="33">
        <f aca="true" t="shared" si="10" ref="T13:T28">MIN(F13,I13,N13,Q13)</f>
        <v>21.25</v>
      </c>
      <c r="U13" s="33">
        <f aca="true" t="shared" si="11" ref="U13:U28">MAX(F13,I13,N13,Q13)</f>
        <v>24.5</v>
      </c>
      <c r="V13" s="33">
        <f aca="true" t="shared" si="12" ref="V13:V27">SUM(S13-T13)</f>
        <v>71.2</v>
      </c>
      <c r="W13" s="193">
        <v>1</v>
      </c>
      <c r="X13" s="33">
        <f aca="true" t="shared" si="13" ref="X13:X28">MIN(G13,J13,O13,R13)</f>
        <v>6.76</v>
      </c>
      <c r="Y13" s="33">
        <f aca="true" t="shared" si="14" ref="Y13:Y28">MAX(F13,I13,N13,Q13)</f>
        <v>24.5</v>
      </c>
      <c r="Z13" s="179"/>
      <c r="AA13" s="181" t="s">
        <v>57</v>
      </c>
      <c r="AB13" s="33">
        <v>24.4</v>
      </c>
      <c r="AC13" s="33">
        <v>6.79</v>
      </c>
      <c r="AD13" s="199">
        <f aca="true" t="shared" si="15" ref="AD13:AD28">MAX(U13,AB13)</f>
        <v>24.5</v>
      </c>
      <c r="AE13" s="198">
        <f aca="true" t="shared" si="16" ref="AE13:AE28">MIN(X13,AC13)</f>
        <v>6.76</v>
      </c>
      <c r="AF13" s="49">
        <v>131</v>
      </c>
      <c r="AG13" s="34">
        <f aca="true" t="shared" si="17" ref="AG13:AG28">SUM(3600/AE13*AF13/5280)</f>
        <v>13.212748789671867</v>
      </c>
      <c r="AH13" s="55"/>
      <c r="AI13" s="110" t="str">
        <f>C19</f>
        <v>Jonathon Levers</v>
      </c>
      <c r="AJ13" s="111" t="str">
        <f>C20</f>
        <v>Robin Zheng</v>
      </c>
      <c r="AK13" s="111" t="str">
        <f>C21</f>
        <v>Katie Levers</v>
      </c>
      <c r="AL13" s="111" t="str">
        <f>C22</f>
        <v>John Kaperys</v>
      </c>
      <c r="AM13" s="113"/>
      <c r="AN13" s="13"/>
    </row>
    <row r="14" spans="1:40" s="2" customFormat="1" ht="21.75" customHeight="1" thickBot="1">
      <c r="A14" s="13"/>
      <c r="B14" s="28">
        <v>2</v>
      </c>
      <c r="C14" s="153" t="s">
        <v>36</v>
      </c>
      <c r="D14" s="23" t="s">
        <v>49</v>
      </c>
      <c r="E14" s="84"/>
      <c r="F14" s="163">
        <v>22.25</v>
      </c>
      <c r="G14" s="30">
        <v>7.81</v>
      </c>
      <c r="H14" s="30">
        <v>0</v>
      </c>
      <c r="I14" s="30">
        <v>21.6</v>
      </c>
      <c r="J14" s="30">
        <v>8.06</v>
      </c>
      <c r="K14" s="30">
        <v>0</v>
      </c>
      <c r="L14" s="30">
        <v>0</v>
      </c>
      <c r="M14" s="30">
        <v>0</v>
      </c>
      <c r="N14" s="30">
        <v>21.9</v>
      </c>
      <c r="O14" s="30">
        <v>7.75</v>
      </c>
      <c r="P14" s="30">
        <v>0</v>
      </c>
      <c r="Q14" s="30">
        <v>21.9</v>
      </c>
      <c r="R14" s="30">
        <v>8.05</v>
      </c>
      <c r="S14" s="33">
        <f t="shared" si="9"/>
        <v>87.65</v>
      </c>
      <c r="T14" s="33">
        <f t="shared" si="10"/>
        <v>21.6</v>
      </c>
      <c r="U14" s="33">
        <f t="shared" si="11"/>
        <v>22.25</v>
      </c>
      <c r="V14" s="33">
        <f t="shared" si="12"/>
        <v>66.05000000000001</v>
      </c>
      <c r="W14" s="189">
        <v>3</v>
      </c>
      <c r="X14" s="33">
        <f t="shared" si="13"/>
        <v>7.75</v>
      </c>
      <c r="Y14" s="33">
        <f t="shared" si="14"/>
        <v>22.25</v>
      </c>
      <c r="Z14" s="178"/>
      <c r="AA14" s="181" t="s">
        <v>57</v>
      </c>
      <c r="AB14" s="33">
        <v>20.25</v>
      </c>
      <c r="AC14" s="33">
        <v>7.69</v>
      </c>
      <c r="AD14" s="33">
        <f t="shared" si="15"/>
        <v>22.25</v>
      </c>
      <c r="AE14" s="33">
        <f t="shared" si="16"/>
        <v>7.69</v>
      </c>
      <c r="AF14" s="49">
        <v>131</v>
      </c>
      <c r="AG14" s="34">
        <f t="shared" si="17"/>
        <v>11.614848090790872</v>
      </c>
      <c r="AH14" s="55"/>
      <c r="AI14" s="116" t="str">
        <f>C21</f>
        <v>Katie Levers</v>
      </c>
      <c r="AJ14" s="117" t="str">
        <f>C19</f>
        <v>Jonathon Levers</v>
      </c>
      <c r="AK14" s="117" t="str">
        <f>C22</f>
        <v>John Kaperys</v>
      </c>
      <c r="AL14" s="117" t="str">
        <f>C20</f>
        <v>Robin Zheng</v>
      </c>
      <c r="AM14" s="121"/>
      <c r="AN14" s="13"/>
    </row>
    <row r="15" spans="1:40" s="2" customFormat="1" ht="21.75" customHeight="1">
      <c r="A15" s="13"/>
      <c r="B15" s="28">
        <v>3</v>
      </c>
      <c r="C15" s="153" t="s">
        <v>39</v>
      </c>
      <c r="D15" s="23" t="s">
        <v>49</v>
      </c>
      <c r="E15" s="84"/>
      <c r="F15" s="30">
        <v>21.1</v>
      </c>
      <c r="G15" s="30">
        <v>7.75</v>
      </c>
      <c r="H15" s="30">
        <v>0</v>
      </c>
      <c r="I15" s="30">
        <v>20.55</v>
      </c>
      <c r="J15" s="30">
        <v>7.82</v>
      </c>
      <c r="K15" s="30">
        <v>0</v>
      </c>
      <c r="L15" s="30">
        <v>0</v>
      </c>
      <c r="M15" s="30">
        <v>0</v>
      </c>
      <c r="N15" s="30">
        <v>21.35</v>
      </c>
      <c r="O15" s="30">
        <v>7.49</v>
      </c>
      <c r="P15" s="30">
        <v>0</v>
      </c>
      <c r="Q15" s="30">
        <v>21.9</v>
      </c>
      <c r="R15" s="30">
        <v>7.6</v>
      </c>
      <c r="S15" s="33">
        <f t="shared" si="9"/>
        <v>84.9</v>
      </c>
      <c r="T15" s="33">
        <f t="shared" si="10"/>
        <v>20.55</v>
      </c>
      <c r="U15" s="33">
        <f t="shared" si="11"/>
        <v>21.9</v>
      </c>
      <c r="V15" s="33">
        <f t="shared" si="12"/>
        <v>64.35000000000001</v>
      </c>
      <c r="W15" s="189">
        <v>5</v>
      </c>
      <c r="X15" s="33">
        <f t="shared" si="13"/>
        <v>7.49</v>
      </c>
      <c r="Y15" s="33">
        <f t="shared" si="14"/>
        <v>21.9</v>
      </c>
      <c r="Z15" s="177"/>
      <c r="AA15" s="181" t="s">
        <v>58</v>
      </c>
      <c r="AB15" s="33">
        <v>21.7</v>
      </c>
      <c r="AC15" s="33">
        <v>7.56</v>
      </c>
      <c r="AD15" s="33">
        <f t="shared" si="15"/>
        <v>21.9</v>
      </c>
      <c r="AE15" s="33">
        <f t="shared" si="16"/>
        <v>7.49</v>
      </c>
      <c r="AF15" s="49">
        <v>131</v>
      </c>
      <c r="AG15" s="34">
        <f t="shared" si="17"/>
        <v>11.924990896953513</v>
      </c>
      <c r="AH15" s="55"/>
      <c r="AI15" s="118" t="str">
        <f>C14</f>
        <v>Martin Allsop</v>
      </c>
      <c r="AJ15" s="119" t="str">
        <f>C8</f>
        <v>Clive Harland</v>
      </c>
      <c r="AK15" s="119" t="str">
        <f>C7</f>
        <v>Cliff Roythorne</v>
      </c>
      <c r="AL15" s="119" t="str">
        <f>C23</f>
        <v>Michael Kaperys</v>
      </c>
      <c r="AM15" s="122"/>
      <c r="AN15" s="13"/>
    </row>
    <row r="16" spans="1:40" s="2" customFormat="1" ht="21.75" customHeight="1">
      <c r="A16" s="13"/>
      <c r="B16" s="28">
        <v>4</v>
      </c>
      <c r="C16" s="153" t="s">
        <v>35</v>
      </c>
      <c r="D16" s="23" t="s">
        <v>49</v>
      </c>
      <c r="E16" s="84"/>
      <c r="F16" s="30">
        <v>21.9</v>
      </c>
      <c r="G16" s="30">
        <v>7.61</v>
      </c>
      <c r="H16" s="30">
        <v>0</v>
      </c>
      <c r="I16" s="30">
        <v>14.2</v>
      </c>
      <c r="J16" s="30">
        <v>7.58</v>
      </c>
      <c r="K16" s="30">
        <v>0</v>
      </c>
      <c r="L16" s="30">
        <v>0</v>
      </c>
      <c r="M16" s="30">
        <v>0</v>
      </c>
      <c r="N16" s="30">
        <v>22.15</v>
      </c>
      <c r="O16" s="30">
        <v>7.77</v>
      </c>
      <c r="P16" s="30">
        <v>0</v>
      </c>
      <c r="Q16" s="30">
        <v>22.25</v>
      </c>
      <c r="R16" s="30">
        <v>7.65</v>
      </c>
      <c r="S16" s="33">
        <f t="shared" si="9"/>
        <v>80.5</v>
      </c>
      <c r="T16" s="33">
        <f t="shared" si="10"/>
        <v>14.2</v>
      </c>
      <c r="U16" s="33">
        <f t="shared" si="11"/>
        <v>22.25</v>
      </c>
      <c r="V16" s="33">
        <f t="shared" si="12"/>
        <v>66.3</v>
      </c>
      <c r="W16" s="189">
        <v>2</v>
      </c>
      <c r="X16" s="33">
        <f t="shared" si="13"/>
        <v>7.58</v>
      </c>
      <c r="Y16" s="33">
        <f t="shared" si="14"/>
        <v>22.25</v>
      </c>
      <c r="Z16" s="177"/>
      <c r="AA16" s="181" t="s">
        <v>57</v>
      </c>
      <c r="AB16" s="33">
        <v>18.65</v>
      </c>
      <c r="AC16" s="33">
        <v>6.99</v>
      </c>
      <c r="AD16" s="33">
        <f t="shared" si="15"/>
        <v>22.25</v>
      </c>
      <c r="AE16" s="33">
        <f t="shared" si="16"/>
        <v>6.99</v>
      </c>
      <c r="AF16" s="49">
        <v>131</v>
      </c>
      <c r="AG16" s="34">
        <f t="shared" si="17"/>
        <v>12.777994537651187</v>
      </c>
      <c r="AH16" s="55"/>
      <c r="AI16" s="110" t="str">
        <f>C7</f>
        <v>Cliff Roythorne</v>
      </c>
      <c r="AJ16" s="111" t="str">
        <f>C14</f>
        <v>Martin Allsop</v>
      </c>
      <c r="AK16" s="111" t="str">
        <f>C23</f>
        <v>Michael Kaperys</v>
      </c>
      <c r="AL16" s="111" t="str">
        <f>C8</f>
        <v>Clive Harland</v>
      </c>
      <c r="AM16" s="113"/>
      <c r="AN16" s="13"/>
    </row>
    <row r="17" spans="1:40" s="2" customFormat="1" ht="21.75" customHeight="1">
      <c r="A17" s="13"/>
      <c r="B17" s="28">
        <v>5</v>
      </c>
      <c r="C17" s="153" t="s">
        <v>40</v>
      </c>
      <c r="D17" s="23" t="s">
        <v>49</v>
      </c>
      <c r="E17" s="84"/>
      <c r="F17" s="30">
        <v>20.75</v>
      </c>
      <c r="G17" s="30">
        <v>7.72</v>
      </c>
      <c r="H17" s="30">
        <v>0</v>
      </c>
      <c r="I17" s="30">
        <v>10.45</v>
      </c>
      <c r="J17" s="30">
        <v>8.25</v>
      </c>
      <c r="K17" s="30">
        <v>0</v>
      </c>
      <c r="L17" s="30">
        <v>0</v>
      </c>
      <c r="M17" s="30">
        <v>0</v>
      </c>
      <c r="N17" s="30">
        <v>22.4</v>
      </c>
      <c r="O17" s="30">
        <v>7.81</v>
      </c>
      <c r="P17" s="30">
        <v>0</v>
      </c>
      <c r="Q17" s="30">
        <v>20.55</v>
      </c>
      <c r="R17" s="30">
        <v>7.91</v>
      </c>
      <c r="S17" s="33">
        <f t="shared" si="9"/>
        <v>74.14999999999999</v>
      </c>
      <c r="T17" s="33">
        <f t="shared" si="10"/>
        <v>10.45</v>
      </c>
      <c r="U17" s="33">
        <f t="shared" si="11"/>
        <v>22.4</v>
      </c>
      <c r="V17" s="33">
        <f t="shared" si="12"/>
        <v>63.69999999999999</v>
      </c>
      <c r="W17" s="189">
        <v>6</v>
      </c>
      <c r="X17" s="33">
        <f t="shared" si="13"/>
        <v>7.72</v>
      </c>
      <c r="Y17" s="33">
        <f t="shared" si="14"/>
        <v>22.4</v>
      </c>
      <c r="Z17" s="178"/>
      <c r="AA17" s="181" t="s">
        <v>58</v>
      </c>
      <c r="AB17" s="33">
        <v>21.2</v>
      </c>
      <c r="AC17" s="33">
        <v>7.74</v>
      </c>
      <c r="AD17" s="33">
        <f t="shared" si="15"/>
        <v>22.4</v>
      </c>
      <c r="AE17" s="33">
        <f t="shared" si="16"/>
        <v>7.72</v>
      </c>
      <c r="AF17" s="49">
        <v>131</v>
      </c>
      <c r="AG17" s="34">
        <f t="shared" si="17"/>
        <v>11.569712670748942</v>
      </c>
      <c r="AH17" s="55"/>
      <c r="AI17" s="110" t="str">
        <f>C9</f>
        <v>Andy Whorton</v>
      </c>
      <c r="AJ17" s="111" t="str">
        <f>C13</f>
        <v>Lee Pateman</v>
      </c>
      <c r="AK17" s="111" t="str">
        <f>C11</f>
        <v>Roy Masters</v>
      </c>
      <c r="AL17" s="111" t="str">
        <f>C6</f>
        <v>Marc Townsend</v>
      </c>
      <c r="AM17" s="113"/>
      <c r="AN17" s="13"/>
    </row>
    <row r="18" spans="1:40" s="2" customFormat="1" ht="21.75" customHeight="1">
      <c r="A18" s="13"/>
      <c r="B18" s="28">
        <v>6</v>
      </c>
      <c r="C18" s="153" t="s">
        <v>38</v>
      </c>
      <c r="D18" s="23" t="s">
        <v>49</v>
      </c>
      <c r="E18" s="84">
        <v>17</v>
      </c>
      <c r="F18" s="30">
        <v>21.55</v>
      </c>
      <c r="G18" s="30">
        <v>8</v>
      </c>
      <c r="H18" s="30">
        <v>0</v>
      </c>
      <c r="I18" s="30">
        <v>21.25</v>
      </c>
      <c r="J18" s="30">
        <v>7.84</v>
      </c>
      <c r="K18" s="30">
        <v>0</v>
      </c>
      <c r="L18" s="30">
        <v>0</v>
      </c>
      <c r="M18" s="30">
        <v>0</v>
      </c>
      <c r="N18" s="30">
        <v>18.65</v>
      </c>
      <c r="O18" s="30">
        <v>7.75</v>
      </c>
      <c r="P18" s="30">
        <v>0</v>
      </c>
      <c r="Q18" s="30">
        <v>21.7</v>
      </c>
      <c r="R18" s="30">
        <v>7.58</v>
      </c>
      <c r="S18" s="33">
        <f t="shared" si="9"/>
        <v>83.14999999999999</v>
      </c>
      <c r="T18" s="33">
        <f t="shared" si="10"/>
        <v>18.65</v>
      </c>
      <c r="U18" s="33">
        <f t="shared" si="11"/>
        <v>21.7</v>
      </c>
      <c r="V18" s="33">
        <f t="shared" si="12"/>
        <v>64.5</v>
      </c>
      <c r="W18" s="189">
        <v>4</v>
      </c>
      <c r="X18" s="33">
        <f t="shared" si="13"/>
        <v>7.58</v>
      </c>
      <c r="Y18" s="33">
        <f t="shared" si="14"/>
        <v>21.7</v>
      </c>
      <c r="Z18" s="179"/>
      <c r="AA18" s="181" t="s">
        <v>58</v>
      </c>
      <c r="AB18" s="33">
        <v>19.65</v>
      </c>
      <c r="AC18" s="33">
        <v>7.82</v>
      </c>
      <c r="AD18" s="33">
        <f t="shared" si="15"/>
        <v>21.7</v>
      </c>
      <c r="AE18" s="33">
        <f t="shared" si="16"/>
        <v>7.58</v>
      </c>
      <c r="AF18" s="49">
        <v>131</v>
      </c>
      <c r="AG18" s="34">
        <f t="shared" si="17"/>
        <v>11.783401295274645</v>
      </c>
      <c r="AH18" s="55"/>
      <c r="AI18" s="110" t="str">
        <f>C11</f>
        <v>Roy Masters</v>
      </c>
      <c r="AJ18" s="111" t="str">
        <f>C9</f>
        <v>Andy Whorton</v>
      </c>
      <c r="AK18" s="111" t="str">
        <f>C6</f>
        <v>Marc Townsend</v>
      </c>
      <c r="AL18" s="111" t="str">
        <f>C13</f>
        <v>Lee Pateman</v>
      </c>
      <c r="AM18" s="113"/>
      <c r="AN18" s="13"/>
    </row>
    <row r="19" spans="1:40" s="2" customFormat="1" ht="21.75" customHeight="1">
      <c r="A19" s="13"/>
      <c r="B19" s="28">
        <v>7</v>
      </c>
      <c r="C19" s="153" t="s">
        <v>65</v>
      </c>
      <c r="D19" s="23" t="s">
        <v>49</v>
      </c>
      <c r="E19" s="84"/>
      <c r="F19" s="30">
        <v>20.1</v>
      </c>
      <c r="G19" s="30">
        <v>7.57</v>
      </c>
      <c r="H19" s="30">
        <v>0</v>
      </c>
      <c r="I19" s="30">
        <v>4.1</v>
      </c>
      <c r="J19" s="30">
        <v>10.54</v>
      </c>
      <c r="K19" s="30">
        <v>0</v>
      </c>
      <c r="L19" s="30">
        <v>0</v>
      </c>
      <c r="M19" s="30">
        <v>0</v>
      </c>
      <c r="N19" s="30">
        <v>20.1</v>
      </c>
      <c r="O19" s="30">
        <v>7.91</v>
      </c>
      <c r="P19" s="30">
        <v>0</v>
      </c>
      <c r="Q19" s="30">
        <v>19.7</v>
      </c>
      <c r="R19" s="30">
        <v>7.76</v>
      </c>
      <c r="S19" s="33">
        <f t="shared" si="9"/>
        <v>64</v>
      </c>
      <c r="T19" s="33">
        <f t="shared" si="10"/>
        <v>4.1</v>
      </c>
      <c r="U19" s="33">
        <f t="shared" si="11"/>
        <v>20.1</v>
      </c>
      <c r="V19" s="33">
        <f t="shared" si="12"/>
        <v>59.9</v>
      </c>
      <c r="W19" s="189">
        <v>7</v>
      </c>
      <c r="X19" s="33">
        <f t="shared" si="13"/>
        <v>7.57</v>
      </c>
      <c r="Y19" s="33">
        <f t="shared" si="14"/>
        <v>20.1</v>
      </c>
      <c r="Z19" s="179"/>
      <c r="AA19" s="181" t="s">
        <v>59</v>
      </c>
      <c r="AB19" s="33">
        <v>20.55</v>
      </c>
      <c r="AC19" s="33">
        <v>8.09</v>
      </c>
      <c r="AD19" s="33">
        <f t="shared" si="15"/>
        <v>20.55</v>
      </c>
      <c r="AE19" s="33">
        <f t="shared" si="16"/>
        <v>7.57</v>
      </c>
      <c r="AF19" s="49">
        <v>131</v>
      </c>
      <c r="AG19" s="34">
        <f t="shared" si="17"/>
        <v>11.798967215083463</v>
      </c>
      <c r="AH19" s="55"/>
      <c r="AI19" s="110" t="str">
        <f>C22</f>
        <v>John Kaperys</v>
      </c>
      <c r="AJ19" s="111" t="str">
        <f>C17</f>
        <v>Phil Rees</v>
      </c>
      <c r="AK19" s="111" t="str">
        <f>C16</f>
        <v>Nick Sismey</v>
      </c>
      <c r="AL19" s="111" t="str">
        <f>C19</f>
        <v>Jonathon Levers</v>
      </c>
      <c r="AM19" s="113"/>
      <c r="AN19" s="13"/>
    </row>
    <row r="20" spans="1:40" s="2" customFormat="1" ht="21.75" customHeight="1">
      <c r="A20" s="13"/>
      <c r="B20" s="28">
        <v>8</v>
      </c>
      <c r="C20" s="202" t="s">
        <v>70</v>
      </c>
      <c r="D20" s="23" t="s">
        <v>49</v>
      </c>
      <c r="E20" s="84">
        <v>14</v>
      </c>
      <c r="F20" s="30">
        <v>12.9</v>
      </c>
      <c r="G20" s="30">
        <v>11.456</v>
      </c>
      <c r="H20" s="30">
        <v>0</v>
      </c>
      <c r="I20" s="30">
        <v>13.75</v>
      </c>
      <c r="J20" s="30">
        <v>11.7</v>
      </c>
      <c r="K20" s="30">
        <v>0</v>
      </c>
      <c r="L20" s="30">
        <v>0</v>
      </c>
      <c r="M20" s="30">
        <v>0</v>
      </c>
      <c r="N20" s="30">
        <v>14.4</v>
      </c>
      <c r="O20" s="30">
        <v>10.56</v>
      </c>
      <c r="P20" s="30">
        <v>0</v>
      </c>
      <c r="Q20" s="30">
        <v>12.3</v>
      </c>
      <c r="R20" s="30">
        <v>11.54</v>
      </c>
      <c r="S20" s="33">
        <f t="shared" si="9"/>
        <v>53.349999999999994</v>
      </c>
      <c r="T20" s="33">
        <f t="shared" si="10"/>
        <v>12.3</v>
      </c>
      <c r="U20" s="33">
        <f t="shared" si="11"/>
        <v>14.4</v>
      </c>
      <c r="V20" s="33">
        <f t="shared" si="12"/>
        <v>41.05</v>
      </c>
      <c r="W20" s="189">
        <v>10</v>
      </c>
      <c r="X20" s="33">
        <f t="shared" si="13"/>
        <v>10.56</v>
      </c>
      <c r="Y20" s="33">
        <f t="shared" si="14"/>
        <v>14.4</v>
      </c>
      <c r="Z20" s="178"/>
      <c r="AA20" s="181" t="s">
        <v>59</v>
      </c>
      <c r="AB20" s="33">
        <v>13.95</v>
      </c>
      <c r="AC20" s="33">
        <v>10.49</v>
      </c>
      <c r="AD20" s="33">
        <f t="shared" si="15"/>
        <v>14.4</v>
      </c>
      <c r="AE20" s="33">
        <f t="shared" si="16"/>
        <v>10.49</v>
      </c>
      <c r="AF20" s="49">
        <v>131</v>
      </c>
      <c r="AG20" s="34">
        <f t="shared" si="17"/>
        <v>8.514602651876247</v>
      </c>
      <c r="AH20" s="55"/>
      <c r="AI20" s="110" t="str">
        <f>C16</f>
        <v>Nick Sismey</v>
      </c>
      <c r="AJ20" s="111" t="str">
        <f>C22</f>
        <v>John Kaperys</v>
      </c>
      <c r="AK20" s="111" t="str">
        <f>C19</f>
        <v>Jonathon Levers</v>
      </c>
      <c r="AL20" s="111" t="str">
        <f>C17</f>
        <v>Phil Rees</v>
      </c>
      <c r="AM20" s="113"/>
      <c r="AN20" s="13"/>
    </row>
    <row r="21" spans="1:40" s="2" customFormat="1" ht="21.75" customHeight="1">
      <c r="A21" s="13"/>
      <c r="B21" s="28">
        <v>9</v>
      </c>
      <c r="C21" s="153" t="s">
        <v>42</v>
      </c>
      <c r="D21" s="23" t="s">
        <v>49</v>
      </c>
      <c r="E21" s="84"/>
      <c r="F21" s="30">
        <v>13.65</v>
      </c>
      <c r="G21" s="30">
        <v>9.04</v>
      </c>
      <c r="H21" s="30">
        <v>0</v>
      </c>
      <c r="I21" s="30">
        <v>12.9</v>
      </c>
      <c r="J21" s="30">
        <v>10.88</v>
      </c>
      <c r="K21" s="30">
        <v>0</v>
      </c>
      <c r="L21" s="30">
        <v>0</v>
      </c>
      <c r="M21" s="30">
        <v>0</v>
      </c>
      <c r="N21" s="30">
        <v>14.15</v>
      </c>
      <c r="O21" s="30">
        <v>10.16</v>
      </c>
      <c r="P21" s="30">
        <v>0</v>
      </c>
      <c r="Q21" s="30">
        <v>13.4</v>
      </c>
      <c r="R21" s="30">
        <v>10.62</v>
      </c>
      <c r="S21" s="33">
        <f t="shared" si="9"/>
        <v>54.1</v>
      </c>
      <c r="T21" s="33">
        <f t="shared" si="10"/>
        <v>12.9</v>
      </c>
      <c r="U21" s="33">
        <f t="shared" si="11"/>
        <v>14.15</v>
      </c>
      <c r="V21" s="33">
        <f t="shared" si="12"/>
        <v>41.2</v>
      </c>
      <c r="W21" s="189">
        <v>9</v>
      </c>
      <c r="X21" s="33">
        <f t="shared" si="13"/>
        <v>9.04</v>
      </c>
      <c r="Y21" s="33">
        <f t="shared" si="14"/>
        <v>14.15</v>
      </c>
      <c r="Z21" s="177"/>
      <c r="AA21" s="181" t="s">
        <v>59</v>
      </c>
      <c r="AB21" s="33">
        <v>13.8</v>
      </c>
      <c r="AC21" s="33">
        <v>10</v>
      </c>
      <c r="AD21" s="33">
        <f t="shared" si="15"/>
        <v>14.15</v>
      </c>
      <c r="AE21" s="33">
        <f t="shared" si="16"/>
        <v>9.04</v>
      </c>
      <c r="AF21" s="49">
        <v>131</v>
      </c>
      <c r="AG21" s="34">
        <f t="shared" si="17"/>
        <v>9.880329847144008</v>
      </c>
      <c r="AH21" s="55"/>
      <c r="AI21" s="110" t="str">
        <f>C18</f>
        <v>Liam Smith</v>
      </c>
      <c r="AJ21" s="111" t="str">
        <f>C21</f>
        <v>Katie Levers</v>
      </c>
      <c r="AK21" s="111" t="str">
        <f>C20</f>
        <v>Robin Zheng</v>
      </c>
      <c r="AL21" s="111" t="str">
        <f>C15</f>
        <v>Paul Levers</v>
      </c>
      <c r="AM21" s="113" t="s">
        <v>25</v>
      </c>
      <c r="AN21" s="13"/>
    </row>
    <row r="22" spans="1:40" s="2" customFormat="1" ht="21.75" customHeight="1">
      <c r="A22" s="13"/>
      <c r="B22" s="106">
        <v>10</v>
      </c>
      <c r="C22" s="155" t="s">
        <v>67</v>
      </c>
      <c r="D22" s="23" t="s">
        <v>49</v>
      </c>
      <c r="E22" s="107"/>
      <c r="F22" s="30">
        <v>12.7</v>
      </c>
      <c r="G22" s="30">
        <v>10.47</v>
      </c>
      <c r="H22" s="30">
        <v>0</v>
      </c>
      <c r="I22" s="30">
        <v>12.4</v>
      </c>
      <c r="J22" s="30">
        <v>10.65</v>
      </c>
      <c r="K22" s="30">
        <v>0</v>
      </c>
      <c r="L22" s="30">
        <v>0</v>
      </c>
      <c r="M22" s="30">
        <v>0</v>
      </c>
      <c r="N22" s="30">
        <v>12.85</v>
      </c>
      <c r="O22" s="30">
        <v>10.77</v>
      </c>
      <c r="P22" s="30">
        <v>0</v>
      </c>
      <c r="Q22" s="30">
        <v>14.45</v>
      </c>
      <c r="R22" s="30">
        <v>9.93</v>
      </c>
      <c r="S22" s="33">
        <f t="shared" si="9"/>
        <v>52.400000000000006</v>
      </c>
      <c r="T22" s="33">
        <f t="shared" si="10"/>
        <v>12.4</v>
      </c>
      <c r="U22" s="33">
        <f t="shared" si="11"/>
        <v>14.45</v>
      </c>
      <c r="V22" s="33">
        <f t="shared" si="12"/>
        <v>40.00000000000001</v>
      </c>
      <c r="W22" s="189">
        <v>11</v>
      </c>
      <c r="X22" s="33">
        <f t="shared" si="13"/>
        <v>9.93</v>
      </c>
      <c r="Y22" s="33">
        <f t="shared" si="14"/>
        <v>14.45</v>
      </c>
      <c r="Z22" s="179"/>
      <c r="AA22" s="181" t="s">
        <v>60</v>
      </c>
      <c r="AB22" s="33">
        <v>13.3</v>
      </c>
      <c r="AC22" s="33">
        <v>10.36</v>
      </c>
      <c r="AD22" s="33">
        <f t="shared" si="15"/>
        <v>14.45</v>
      </c>
      <c r="AE22" s="33">
        <f t="shared" si="16"/>
        <v>9.93</v>
      </c>
      <c r="AF22" s="49">
        <v>131</v>
      </c>
      <c r="AG22" s="34">
        <f t="shared" si="17"/>
        <v>8.994781653391927</v>
      </c>
      <c r="AH22" s="55"/>
      <c r="AI22" s="112" t="str">
        <f>C20</f>
        <v>Robin Zheng</v>
      </c>
      <c r="AJ22" s="111" t="str">
        <f>C23</f>
        <v>Michael Kaperys</v>
      </c>
      <c r="AK22" s="111" t="str">
        <f>C10</f>
        <v>Deane Walpole</v>
      </c>
      <c r="AL22" s="111" t="str">
        <f>C21</f>
        <v>Katie Levers</v>
      </c>
      <c r="AM22" s="113" t="s">
        <v>26</v>
      </c>
      <c r="AN22" s="13"/>
    </row>
    <row r="23" spans="1:40" s="5" customFormat="1" ht="21.75" customHeight="1" thickBot="1">
      <c r="A23" s="13"/>
      <c r="B23" s="106">
        <v>11</v>
      </c>
      <c r="C23" s="153" t="s">
        <v>66</v>
      </c>
      <c r="D23" s="23" t="s">
        <v>49</v>
      </c>
      <c r="E23" s="107"/>
      <c r="F23" s="150">
        <v>11.25</v>
      </c>
      <c r="G23" s="150">
        <v>11.88</v>
      </c>
      <c r="H23" s="150">
        <v>0</v>
      </c>
      <c r="I23" s="150">
        <v>12.7</v>
      </c>
      <c r="J23" s="150">
        <v>11.94</v>
      </c>
      <c r="K23" s="150">
        <v>0</v>
      </c>
      <c r="L23" s="150">
        <v>0</v>
      </c>
      <c r="M23" s="150">
        <v>0</v>
      </c>
      <c r="N23" s="150">
        <v>12.15</v>
      </c>
      <c r="O23" s="150">
        <v>11.66</v>
      </c>
      <c r="P23" s="150">
        <v>0</v>
      </c>
      <c r="Q23" s="150">
        <v>13.4</v>
      </c>
      <c r="R23" s="150">
        <v>10.44</v>
      </c>
      <c r="S23" s="151">
        <f t="shared" si="9"/>
        <v>49.5</v>
      </c>
      <c r="T23" s="151">
        <f t="shared" si="10"/>
        <v>11.25</v>
      </c>
      <c r="U23" s="151">
        <f t="shared" si="11"/>
        <v>13.4</v>
      </c>
      <c r="V23" s="151">
        <f t="shared" si="12"/>
        <v>38.25</v>
      </c>
      <c r="W23" s="190">
        <v>13</v>
      </c>
      <c r="X23" s="151">
        <f t="shared" si="13"/>
        <v>10.44</v>
      </c>
      <c r="Y23" s="151">
        <f t="shared" si="14"/>
        <v>13.4</v>
      </c>
      <c r="Z23" s="187"/>
      <c r="AA23" s="185" t="s">
        <v>60</v>
      </c>
      <c r="AB23" s="151">
        <v>12.8</v>
      </c>
      <c r="AC23" s="151">
        <v>11.43</v>
      </c>
      <c r="AD23" s="151">
        <f t="shared" si="15"/>
        <v>13.4</v>
      </c>
      <c r="AE23" s="151">
        <f t="shared" si="16"/>
        <v>10.44</v>
      </c>
      <c r="AF23" s="152">
        <v>131</v>
      </c>
      <c r="AG23" s="34">
        <f t="shared" si="17"/>
        <v>8.555381400208987</v>
      </c>
      <c r="AH23" s="55"/>
      <c r="AI23" s="114" t="str">
        <f>C23</f>
        <v>Michael Kaperys</v>
      </c>
      <c r="AJ23" s="115" t="str">
        <f>C18</f>
        <v>Liam Smith</v>
      </c>
      <c r="AK23" s="115" t="str">
        <f>C15</f>
        <v>Paul Levers</v>
      </c>
      <c r="AL23" s="115" t="str">
        <f>C10</f>
        <v>Deane Walpole</v>
      </c>
      <c r="AM23" s="120" t="s">
        <v>27</v>
      </c>
      <c r="AN23" s="13"/>
    </row>
    <row r="24" spans="1:41" s="2" customFormat="1" ht="21.75" customHeight="1" thickBot="1" thickTop="1">
      <c r="A24" s="13"/>
      <c r="B24" s="28">
        <v>12</v>
      </c>
      <c r="C24" s="203" t="s">
        <v>71</v>
      </c>
      <c r="D24" s="23" t="s">
        <v>49</v>
      </c>
      <c r="E24" s="84"/>
      <c r="F24" s="150">
        <v>13.85</v>
      </c>
      <c r="G24" s="150">
        <v>9.69</v>
      </c>
      <c r="H24" s="150">
        <v>0</v>
      </c>
      <c r="I24" s="150">
        <v>13.35</v>
      </c>
      <c r="J24" s="150">
        <v>11</v>
      </c>
      <c r="K24" s="150">
        <v>0</v>
      </c>
      <c r="L24" s="150">
        <v>0</v>
      </c>
      <c r="M24" s="150">
        <v>0</v>
      </c>
      <c r="N24" s="150">
        <v>11.75</v>
      </c>
      <c r="O24" s="150">
        <v>10.23</v>
      </c>
      <c r="P24" s="150">
        <v>0</v>
      </c>
      <c r="Q24" s="150">
        <v>12.55</v>
      </c>
      <c r="R24" s="150">
        <v>10.04</v>
      </c>
      <c r="S24" s="151">
        <f t="shared" si="9"/>
        <v>51.5</v>
      </c>
      <c r="T24" s="151">
        <f t="shared" si="10"/>
        <v>11.75</v>
      </c>
      <c r="U24" s="151">
        <f t="shared" si="11"/>
        <v>13.85</v>
      </c>
      <c r="V24" s="151">
        <f t="shared" si="12"/>
        <v>39.75</v>
      </c>
      <c r="W24" s="190">
        <v>12</v>
      </c>
      <c r="X24" s="151">
        <f t="shared" si="13"/>
        <v>9.69</v>
      </c>
      <c r="Y24" s="151">
        <f t="shared" si="14"/>
        <v>13.85</v>
      </c>
      <c r="Z24" s="182"/>
      <c r="AA24" s="185" t="s">
        <v>60</v>
      </c>
      <c r="AB24" s="151">
        <v>12.7</v>
      </c>
      <c r="AC24" s="151">
        <v>9.65</v>
      </c>
      <c r="AD24" s="151">
        <f t="shared" si="15"/>
        <v>13.85</v>
      </c>
      <c r="AE24" s="151">
        <f t="shared" si="16"/>
        <v>9.65</v>
      </c>
      <c r="AF24" s="152">
        <v>131</v>
      </c>
      <c r="AG24" s="34">
        <f t="shared" si="17"/>
        <v>9.255770136599152</v>
      </c>
      <c r="AH24" s="44"/>
      <c r="AI24" s="148"/>
      <c r="AJ24" s="148"/>
      <c r="AK24" s="148"/>
      <c r="AL24" s="148"/>
      <c r="AM24" s="149"/>
      <c r="AN24" s="13"/>
      <c r="AO24" s="61"/>
    </row>
    <row r="25" spans="1:41" s="2" customFormat="1" ht="21.75" customHeight="1" thickBot="1" thickTop="1">
      <c r="A25" s="13"/>
      <c r="B25" s="28">
        <v>13</v>
      </c>
      <c r="C25" s="153" t="s">
        <v>33</v>
      </c>
      <c r="D25" s="23" t="s">
        <v>49</v>
      </c>
      <c r="E25" s="84"/>
      <c r="F25" s="150">
        <v>11.55</v>
      </c>
      <c r="G25" s="150">
        <v>12.1</v>
      </c>
      <c r="H25" s="150">
        <v>0</v>
      </c>
      <c r="I25" s="150">
        <v>11.4</v>
      </c>
      <c r="J25" s="150">
        <v>11.54</v>
      </c>
      <c r="K25" s="150">
        <v>0</v>
      </c>
      <c r="L25" s="150">
        <v>0</v>
      </c>
      <c r="M25" s="150">
        <v>0</v>
      </c>
      <c r="N25" s="150">
        <v>9.1</v>
      </c>
      <c r="O25" s="150">
        <v>14.96</v>
      </c>
      <c r="P25" s="150">
        <v>0</v>
      </c>
      <c r="Q25" s="150">
        <v>9.4</v>
      </c>
      <c r="R25" s="150">
        <v>12.74</v>
      </c>
      <c r="S25" s="151">
        <f t="shared" si="9"/>
        <v>41.45</v>
      </c>
      <c r="T25" s="151">
        <f t="shared" si="10"/>
        <v>9.1</v>
      </c>
      <c r="U25" s="151">
        <f t="shared" si="11"/>
        <v>11.55</v>
      </c>
      <c r="V25" s="151">
        <f t="shared" si="12"/>
        <v>32.35</v>
      </c>
      <c r="W25" s="190">
        <v>15</v>
      </c>
      <c r="X25" s="151">
        <f t="shared" si="13"/>
        <v>11.54</v>
      </c>
      <c r="Y25" s="151">
        <f t="shared" si="14"/>
        <v>11.55</v>
      </c>
      <c r="Z25" s="188"/>
      <c r="AA25" s="185" t="s">
        <v>61</v>
      </c>
      <c r="AB25" s="151">
        <v>12.45</v>
      </c>
      <c r="AC25" s="151">
        <v>11.12</v>
      </c>
      <c r="AD25" s="151">
        <f t="shared" si="15"/>
        <v>12.45</v>
      </c>
      <c r="AE25" s="151">
        <f t="shared" si="16"/>
        <v>11.12</v>
      </c>
      <c r="AF25" s="152">
        <v>131</v>
      </c>
      <c r="AG25" s="34">
        <f t="shared" si="17"/>
        <v>8.032210595160237</v>
      </c>
      <c r="AH25" s="44"/>
      <c r="AI25" s="148"/>
      <c r="AJ25" s="148"/>
      <c r="AK25" s="148"/>
      <c r="AL25" s="148"/>
      <c r="AM25" s="149"/>
      <c r="AN25" s="13"/>
      <c r="AO25" s="61"/>
    </row>
    <row r="26" spans="1:41" s="2" customFormat="1" ht="21.75" customHeight="1" thickBot="1" thickTop="1">
      <c r="A26" s="13"/>
      <c r="B26" s="28">
        <v>14</v>
      </c>
      <c r="C26" s="153" t="s">
        <v>68</v>
      </c>
      <c r="D26" s="23" t="s">
        <v>49</v>
      </c>
      <c r="E26" s="84"/>
      <c r="F26" s="150">
        <v>9.9</v>
      </c>
      <c r="G26" s="150" t="s">
        <v>32</v>
      </c>
      <c r="H26" s="150">
        <v>0</v>
      </c>
      <c r="I26" s="150">
        <v>11.9</v>
      </c>
      <c r="J26" s="150">
        <v>11.56</v>
      </c>
      <c r="K26" s="150">
        <v>0</v>
      </c>
      <c r="L26" s="150">
        <v>0</v>
      </c>
      <c r="M26" s="150">
        <v>0</v>
      </c>
      <c r="N26" s="150">
        <v>11.9</v>
      </c>
      <c r="O26" s="150">
        <v>10.77</v>
      </c>
      <c r="P26" s="150">
        <v>0</v>
      </c>
      <c r="Q26" s="150">
        <v>11.9</v>
      </c>
      <c r="R26" s="150">
        <v>9.64</v>
      </c>
      <c r="S26" s="151">
        <f t="shared" si="9"/>
        <v>45.6</v>
      </c>
      <c r="T26" s="151">
        <f t="shared" si="10"/>
        <v>9.9</v>
      </c>
      <c r="U26" s="151">
        <f t="shared" si="11"/>
        <v>11.9</v>
      </c>
      <c r="V26" s="151">
        <f t="shared" si="12"/>
        <v>35.7</v>
      </c>
      <c r="W26" s="190">
        <v>14</v>
      </c>
      <c r="X26" s="151">
        <f t="shared" si="13"/>
        <v>9.64</v>
      </c>
      <c r="Y26" s="151">
        <f t="shared" si="14"/>
        <v>11.9</v>
      </c>
      <c r="Z26" s="182"/>
      <c r="AA26" s="185" t="s">
        <v>61</v>
      </c>
      <c r="AB26" s="151">
        <v>10.9</v>
      </c>
      <c r="AC26" s="151">
        <v>11.42</v>
      </c>
      <c r="AD26" s="151">
        <f t="shared" si="15"/>
        <v>11.9</v>
      </c>
      <c r="AE26" s="151">
        <f t="shared" si="16"/>
        <v>9.64</v>
      </c>
      <c r="AF26" s="152">
        <v>131</v>
      </c>
      <c r="AG26" s="34">
        <f t="shared" si="17"/>
        <v>9.265371557902677</v>
      </c>
      <c r="AH26" s="44"/>
      <c r="AI26" s="148"/>
      <c r="AJ26" s="148"/>
      <c r="AK26" s="148"/>
      <c r="AL26" s="148"/>
      <c r="AM26" s="149"/>
      <c r="AN26" s="13"/>
      <c r="AO26" s="61"/>
    </row>
    <row r="27" spans="1:41" s="2" customFormat="1" ht="21.75" customHeight="1" thickBot="1" thickTop="1">
      <c r="A27" s="13"/>
      <c r="B27" s="28">
        <v>15</v>
      </c>
      <c r="C27" s="153" t="s">
        <v>69</v>
      </c>
      <c r="D27" s="23" t="s">
        <v>49</v>
      </c>
      <c r="E27" s="84"/>
      <c r="F27" s="150">
        <v>9.55</v>
      </c>
      <c r="G27" s="150">
        <v>12.42</v>
      </c>
      <c r="H27" s="150">
        <v>0</v>
      </c>
      <c r="I27" s="150">
        <v>11.15</v>
      </c>
      <c r="J27" s="150">
        <v>13.29</v>
      </c>
      <c r="K27" s="150">
        <v>0</v>
      </c>
      <c r="L27" s="150">
        <v>0</v>
      </c>
      <c r="M27" s="150">
        <v>0</v>
      </c>
      <c r="N27" s="150">
        <v>11.35</v>
      </c>
      <c r="O27" s="150">
        <v>11.9</v>
      </c>
      <c r="P27" s="150">
        <v>0</v>
      </c>
      <c r="Q27" s="150">
        <v>8.55</v>
      </c>
      <c r="R27" s="150">
        <v>12.41</v>
      </c>
      <c r="S27" s="151">
        <f t="shared" si="9"/>
        <v>40.60000000000001</v>
      </c>
      <c r="T27" s="151">
        <f t="shared" si="10"/>
        <v>8.55</v>
      </c>
      <c r="U27" s="151">
        <f t="shared" si="11"/>
        <v>11.35</v>
      </c>
      <c r="V27" s="151">
        <f t="shared" si="12"/>
        <v>32.05000000000001</v>
      </c>
      <c r="W27" s="190">
        <v>16</v>
      </c>
      <c r="X27" s="151">
        <f t="shared" si="13"/>
        <v>11.9</v>
      </c>
      <c r="Y27" s="151">
        <f t="shared" si="14"/>
        <v>11.35</v>
      </c>
      <c r="Z27" s="187"/>
      <c r="AA27" s="185" t="s">
        <v>61</v>
      </c>
      <c r="AB27" s="151">
        <v>10.6</v>
      </c>
      <c r="AC27" s="151">
        <v>12.71</v>
      </c>
      <c r="AD27" s="151">
        <f t="shared" si="15"/>
        <v>11.35</v>
      </c>
      <c r="AE27" s="151">
        <f t="shared" si="16"/>
        <v>11.9</v>
      </c>
      <c r="AF27" s="152">
        <v>131</v>
      </c>
      <c r="AG27" s="34">
        <f t="shared" si="17"/>
        <v>7.505729564553094</v>
      </c>
      <c r="AH27" s="44"/>
      <c r="AI27" s="148"/>
      <c r="AJ27" s="148"/>
      <c r="AK27" s="148"/>
      <c r="AL27" s="148"/>
      <c r="AM27" s="149"/>
      <c r="AN27" s="13"/>
      <c r="AO27" s="61"/>
    </row>
    <row r="28" spans="1:41" s="2" customFormat="1" ht="21.75" customHeight="1" thickBot="1" thickTop="1">
      <c r="A28" s="13"/>
      <c r="B28" s="28">
        <v>16</v>
      </c>
      <c r="C28" s="154" t="s">
        <v>41</v>
      </c>
      <c r="D28" s="23" t="s">
        <v>49</v>
      </c>
      <c r="E28" s="84"/>
      <c r="F28" s="159">
        <v>23.3</v>
      </c>
      <c r="G28" s="150">
        <v>7.08</v>
      </c>
      <c r="H28" s="150">
        <v>0</v>
      </c>
      <c r="I28" s="150">
        <v>22.1</v>
      </c>
      <c r="J28" s="150">
        <v>7.53</v>
      </c>
      <c r="K28" s="150">
        <v>0</v>
      </c>
      <c r="L28" s="150">
        <v>0</v>
      </c>
      <c r="M28" s="150">
        <v>0</v>
      </c>
      <c r="N28" s="150" t="s">
        <v>32</v>
      </c>
      <c r="O28" s="150" t="s">
        <v>32</v>
      </c>
      <c r="P28" s="150">
        <v>0</v>
      </c>
      <c r="Q28" s="150" t="s">
        <v>32</v>
      </c>
      <c r="R28" s="150" t="s">
        <v>32</v>
      </c>
      <c r="S28" s="151">
        <f t="shared" si="9"/>
        <v>45.400000000000006</v>
      </c>
      <c r="T28" s="151">
        <f t="shared" si="10"/>
        <v>22.1</v>
      </c>
      <c r="U28" s="151">
        <f t="shared" si="11"/>
        <v>23.3</v>
      </c>
      <c r="V28" s="151">
        <v>45.4</v>
      </c>
      <c r="W28" s="190">
        <v>8</v>
      </c>
      <c r="X28" s="151">
        <f t="shared" si="13"/>
        <v>7.08</v>
      </c>
      <c r="Y28" s="151">
        <f t="shared" si="14"/>
        <v>23.3</v>
      </c>
      <c r="Z28" s="185" t="s">
        <v>62</v>
      </c>
      <c r="AA28" s="185" t="s">
        <v>62</v>
      </c>
      <c r="AB28" s="185" t="s">
        <v>32</v>
      </c>
      <c r="AC28" s="185" t="s">
        <v>32</v>
      </c>
      <c r="AD28" s="151">
        <f t="shared" si="15"/>
        <v>23.3</v>
      </c>
      <c r="AE28" s="151">
        <f t="shared" si="16"/>
        <v>7.08</v>
      </c>
      <c r="AF28" s="152">
        <v>131</v>
      </c>
      <c r="AG28" s="34">
        <f t="shared" si="17"/>
        <v>12.615562403697997</v>
      </c>
      <c r="AH28" s="44"/>
      <c r="AI28" s="148"/>
      <c r="AJ28" s="148"/>
      <c r="AK28" s="148"/>
      <c r="AL28" s="148"/>
      <c r="AM28" s="149"/>
      <c r="AN28" s="13"/>
      <c r="AO28" s="61"/>
    </row>
    <row r="29" spans="1:41" s="2" customFormat="1" ht="9" customHeight="1" thickBot="1" thickTop="1">
      <c r="A29" s="13"/>
      <c r="B29" s="28"/>
      <c r="C29" s="154"/>
      <c r="D29" s="23"/>
      <c r="E29" s="84"/>
      <c r="F29" s="159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1"/>
      <c r="T29" s="151"/>
      <c r="U29" s="151"/>
      <c r="V29" s="151"/>
      <c r="W29" s="190"/>
      <c r="X29" s="151"/>
      <c r="Y29" s="151"/>
      <c r="Z29" s="185"/>
      <c r="AA29" s="185"/>
      <c r="AB29" s="185"/>
      <c r="AC29" s="185"/>
      <c r="AD29" s="151"/>
      <c r="AE29" s="151"/>
      <c r="AF29" s="152"/>
      <c r="AG29" s="34"/>
      <c r="AH29" s="44"/>
      <c r="AI29" s="148"/>
      <c r="AJ29" s="148"/>
      <c r="AK29" s="148"/>
      <c r="AL29" s="148"/>
      <c r="AM29" s="149"/>
      <c r="AN29" s="13"/>
      <c r="AO29" s="61"/>
    </row>
    <row r="30" spans="1:41" s="2" customFormat="1" ht="21.75" customHeight="1" thickBot="1" thickTop="1">
      <c r="A30" s="13"/>
      <c r="B30" s="29">
        <v>1</v>
      </c>
      <c r="C30" s="171" t="s">
        <v>44</v>
      </c>
      <c r="D30" s="23" t="s">
        <v>46</v>
      </c>
      <c r="E30" s="84"/>
      <c r="F30" s="150">
        <v>22.9</v>
      </c>
      <c r="G30" s="150">
        <v>7.32</v>
      </c>
      <c r="H30" s="150">
        <v>0</v>
      </c>
      <c r="I30" s="150">
        <v>20.5</v>
      </c>
      <c r="J30" s="150">
        <v>7.2</v>
      </c>
      <c r="K30" s="150">
        <v>0</v>
      </c>
      <c r="L30" s="150">
        <v>0</v>
      </c>
      <c r="M30" s="150">
        <v>0</v>
      </c>
      <c r="N30" s="150">
        <v>21.9</v>
      </c>
      <c r="O30" s="150">
        <v>6.96</v>
      </c>
      <c r="P30" s="150">
        <v>0</v>
      </c>
      <c r="Q30" s="150">
        <v>18.25</v>
      </c>
      <c r="R30" s="150">
        <v>7.24</v>
      </c>
      <c r="S30" s="151">
        <f>SUM(F30,I30,N30,Q30)</f>
        <v>83.55</v>
      </c>
      <c r="T30" s="151">
        <f>MIN(F30,I30,N30,Q30)</f>
        <v>18.25</v>
      </c>
      <c r="U30" s="151">
        <f>MAX(F30,I30,N30,Q30)</f>
        <v>22.9</v>
      </c>
      <c r="V30" s="151">
        <f>SUM(S30-T30)</f>
        <v>65.3</v>
      </c>
      <c r="W30" s="190">
        <v>2</v>
      </c>
      <c r="X30" s="151">
        <f>MIN(G30,J30,O30,R30)</f>
        <v>6.96</v>
      </c>
      <c r="Y30" s="151">
        <f>MAX(F30,I30,N30,Q30)</f>
        <v>22.9</v>
      </c>
      <c r="Z30" s="183"/>
      <c r="AA30" s="185" t="s">
        <v>57</v>
      </c>
      <c r="AB30" s="151">
        <v>23.45</v>
      </c>
      <c r="AC30" s="151">
        <v>6.75</v>
      </c>
      <c r="AD30" s="151">
        <f>MAX(U30,AB30)</f>
        <v>23.45</v>
      </c>
      <c r="AE30" s="151">
        <f>MIN(X30,AC30)</f>
        <v>6.75</v>
      </c>
      <c r="AF30" s="152">
        <v>131</v>
      </c>
      <c r="AG30" s="34">
        <f>SUM(3600/AE30*AF30/5280)</f>
        <v>13.232323232323234</v>
      </c>
      <c r="AH30" s="44"/>
      <c r="AI30" s="148"/>
      <c r="AJ30" s="148"/>
      <c r="AK30" s="148"/>
      <c r="AL30" s="148"/>
      <c r="AM30" s="149"/>
      <c r="AN30" s="13"/>
      <c r="AO30" s="61"/>
    </row>
    <row r="31" spans="1:41" s="2" customFormat="1" ht="21.75" customHeight="1" thickBot="1" thickTop="1">
      <c r="A31" s="13"/>
      <c r="B31" s="28">
        <v>2</v>
      </c>
      <c r="C31" s="171" t="s">
        <v>43</v>
      </c>
      <c r="D31" s="23" t="s">
        <v>46</v>
      </c>
      <c r="E31" s="84">
        <v>18</v>
      </c>
      <c r="F31" s="160">
        <v>23.75</v>
      </c>
      <c r="G31" s="165">
        <v>6.62</v>
      </c>
      <c r="H31" s="150">
        <v>0</v>
      </c>
      <c r="I31" s="160">
        <v>24.9</v>
      </c>
      <c r="J31" s="165">
        <v>6.79</v>
      </c>
      <c r="K31" s="150">
        <v>0</v>
      </c>
      <c r="L31" s="150">
        <v>0</v>
      </c>
      <c r="M31" s="150">
        <v>0</v>
      </c>
      <c r="N31" s="159">
        <v>23.9</v>
      </c>
      <c r="O31" s="165">
        <v>6.86</v>
      </c>
      <c r="P31" s="150">
        <v>0</v>
      </c>
      <c r="Q31" s="159">
        <v>21.1</v>
      </c>
      <c r="R31" s="164">
        <v>6.9</v>
      </c>
      <c r="S31" s="151">
        <f>SUM(F31,I31,N31,Q31)</f>
        <v>93.65</v>
      </c>
      <c r="T31" s="151">
        <f>MIN(F31,I31,N31,Q31)</f>
        <v>21.1</v>
      </c>
      <c r="U31" s="151">
        <f>MAX(F31,I31,N31,Q31)</f>
        <v>24.9</v>
      </c>
      <c r="V31" s="151">
        <f>SUM(S31-T31)</f>
        <v>72.55000000000001</v>
      </c>
      <c r="W31" s="194">
        <v>1</v>
      </c>
      <c r="X31" s="151">
        <f>MIN(G31,J31,O31,R31)</f>
        <v>6.62</v>
      </c>
      <c r="Y31" s="151">
        <f>MAX(F31,I31,N31,Q31)</f>
        <v>24.9</v>
      </c>
      <c r="Z31" s="182"/>
      <c r="AA31" s="185" t="s">
        <v>57</v>
      </c>
      <c r="AB31" s="151">
        <v>23.15</v>
      </c>
      <c r="AC31" s="151">
        <v>7.01</v>
      </c>
      <c r="AD31" s="200">
        <f>MAX(U31,AB31)</f>
        <v>24.9</v>
      </c>
      <c r="AE31" s="201">
        <f>MIN(X31,AC31)</f>
        <v>6.62</v>
      </c>
      <c r="AF31" s="152">
        <v>131</v>
      </c>
      <c r="AG31" s="34">
        <f>SUM(3600/AE31*AF31/5280)</f>
        <v>13.492172480087888</v>
      </c>
      <c r="AH31" s="44"/>
      <c r="AI31" s="148"/>
      <c r="AJ31" s="148"/>
      <c r="AK31" s="148"/>
      <c r="AL31" s="148"/>
      <c r="AM31" s="149"/>
      <c r="AN31" s="13"/>
      <c r="AO31" s="61"/>
    </row>
    <row r="32" spans="1:41" s="2" customFormat="1" ht="26.25" customHeight="1" thickBot="1" thickTop="1">
      <c r="A32" s="13"/>
      <c r="B32" s="58">
        <v>3</v>
      </c>
      <c r="C32" s="172" t="s">
        <v>45</v>
      </c>
      <c r="D32" s="26" t="s">
        <v>47</v>
      </c>
      <c r="E32" s="85"/>
      <c r="F32" s="51">
        <v>19.5</v>
      </c>
      <c r="G32" s="51">
        <v>8.72</v>
      </c>
      <c r="H32" s="51">
        <v>0</v>
      </c>
      <c r="I32" s="51">
        <v>16.5</v>
      </c>
      <c r="J32" s="51">
        <v>8.83</v>
      </c>
      <c r="K32" s="51">
        <v>0</v>
      </c>
      <c r="L32" s="51">
        <v>0</v>
      </c>
      <c r="M32" s="51">
        <v>0</v>
      </c>
      <c r="N32" s="51">
        <v>15.25</v>
      </c>
      <c r="O32" s="51">
        <v>10.1</v>
      </c>
      <c r="P32" s="51">
        <v>0</v>
      </c>
      <c r="Q32" s="51">
        <v>18.7</v>
      </c>
      <c r="R32" s="51">
        <v>8.69</v>
      </c>
      <c r="S32" s="35">
        <f>SUM(F32,I32,N32,Q32)</f>
        <v>69.95</v>
      </c>
      <c r="T32" s="35">
        <f>MIN(F32,I32,N32,Q32)</f>
        <v>15.25</v>
      </c>
      <c r="U32" s="35">
        <f>MAX(F32,I32,N32,Q32)</f>
        <v>19.5</v>
      </c>
      <c r="V32" s="35">
        <f>SUM(S32-T32)</f>
        <v>54.7</v>
      </c>
      <c r="W32" s="191">
        <v>3</v>
      </c>
      <c r="X32" s="35">
        <f>MIN(G32,J32,O32,R32)</f>
        <v>8.69</v>
      </c>
      <c r="Y32" s="35">
        <f>MAX(F32,I32,N32,Q32)</f>
        <v>19.5</v>
      </c>
      <c r="Z32" s="184"/>
      <c r="AA32" s="186" t="s">
        <v>57</v>
      </c>
      <c r="AB32" s="35">
        <v>19.2</v>
      </c>
      <c r="AC32" s="35">
        <v>8.35</v>
      </c>
      <c r="AD32" s="35">
        <f>MAX(U32,AB32)</f>
        <v>19.5</v>
      </c>
      <c r="AE32" s="35">
        <f>MIN(X32,AC32)</f>
        <v>8.35</v>
      </c>
      <c r="AF32" s="50">
        <v>131</v>
      </c>
      <c r="AG32" s="36">
        <f>SUM(3600/AE32*AF32/5280)</f>
        <v>10.696788241698423</v>
      </c>
      <c r="AH32" s="44"/>
      <c r="AI32" s="148"/>
      <c r="AJ32" s="148"/>
      <c r="AK32" s="148"/>
      <c r="AL32" s="148"/>
      <c r="AM32" s="149"/>
      <c r="AN32" s="13"/>
      <c r="AO32" s="61"/>
    </row>
    <row r="33" spans="1:41" ht="24.75" customHeight="1" thickBot="1" thickTop="1">
      <c r="A33" s="13"/>
      <c r="B33" s="37"/>
      <c r="C33" s="38" t="s">
        <v>29</v>
      </c>
      <c r="D33" s="37"/>
      <c r="E33" s="38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8"/>
      <c r="T33" s="128"/>
      <c r="U33" s="128"/>
      <c r="V33" s="128"/>
      <c r="W33" s="128"/>
      <c r="X33" s="128"/>
      <c r="Y33" s="128" t="s">
        <v>30</v>
      </c>
      <c r="Z33" s="174"/>
      <c r="AA33" s="174"/>
      <c r="AB33" s="174"/>
      <c r="AC33" s="174"/>
      <c r="AD33" s="174"/>
      <c r="AE33" s="173"/>
      <c r="AF33" s="57"/>
      <c r="AG33" s="44"/>
      <c r="AH33" s="44"/>
      <c r="AI33" s="13"/>
      <c r="AJ33" s="13"/>
      <c r="AK33" s="13"/>
      <c r="AL33" s="13"/>
      <c r="AM33" s="76" t="s">
        <v>15</v>
      </c>
      <c r="AN33" s="13"/>
      <c r="AO33" s="12"/>
    </row>
    <row r="34" spans="1:40" ht="9" customHeight="1" thickTop="1">
      <c r="A34" s="13"/>
      <c r="B34" s="37"/>
      <c r="C34" s="87"/>
      <c r="D34" s="88"/>
      <c r="E34" s="87"/>
      <c r="F34" s="90"/>
      <c r="G34" s="89"/>
      <c r="H34" s="89"/>
      <c r="I34" s="91"/>
      <c r="J34" s="89"/>
      <c r="K34" s="89"/>
      <c r="L34" s="89"/>
      <c r="M34" s="89"/>
      <c r="N34" s="89"/>
      <c r="O34" s="89"/>
      <c r="P34" s="41"/>
      <c r="Q34" s="41"/>
      <c r="R34" s="41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57"/>
      <c r="AG34" s="44"/>
      <c r="AH34" s="44"/>
      <c r="AI34" s="104"/>
      <c r="AJ34" s="13"/>
      <c r="AK34" s="13"/>
      <c r="AL34" s="13"/>
      <c r="AM34" s="13"/>
      <c r="AN34" s="62"/>
    </row>
    <row r="35" spans="1:55" s="5" customFormat="1" ht="2.25" customHeight="1" thickBot="1">
      <c r="A35" s="13"/>
      <c r="B35" s="37"/>
      <c r="C35" s="56"/>
      <c r="D35" s="105"/>
      <c r="E35" s="40"/>
      <c r="F35" s="41"/>
      <c r="G35" s="9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57"/>
      <c r="AG35" s="44"/>
      <c r="AH35" s="44"/>
      <c r="AI35" s="13"/>
      <c r="AJ35" s="13"/>
      <c r="AK35" s="13"/>
      <c r="AL35" s="13"/>
      <c r="AM35" s="13"/>
      <c r="AN35" s="61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1:55" s="3" customFormat="1" ht="25.5" customHeight="1">
      <c r="A36" s="13"/>
      <c r="B36" s="37"/>
      <c r="C36" s="56"/>
      <c r="D36" s="46"/>
      <c r="E36" s="40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57"/>
      <c r="AG36" s="44"/>
      <c r="AH36" s="44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</row>
    <row r="37" spans="1:55" ht="25.5" customHeight="1">
      <c r="A37" s="13"/>
      <c r="B37" s="37"/>
      <c r="C37" s="56"/>
      <c r="D37" s="39"/>
      <c r="E37" s="40"/>
      <c r="F37" s="41"/>
      <c r="G37" s="41"/>
      <c r="H37" s="41"/>
      <c r="I37" s="41"/>
      <c r="J37" s="91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3"/>
      <c r="Y37" s="13"/>
      <c r="Z37" s="13"/>
      <c r="AA37" s="13"/>
      <c r="AB37" s="13"/>
      <c r="AC37" s="13"/>
      <c r="AD37" s="13"/>
      <c r="AE37" s="13"/>
      <c r="AF37" s="13"/>
      <c r="AG37" s="134"/>
      <c r="AH37" s="44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</row>
    <row r="38" spans="1:55" ht="25.5" customHeight="1">
      <c r="A38" s="13"/>
      <c r="B38" s="37"/>
      <c r="C38" s="56"/>
      <c r="D38" s="46"/>
      <c r="E38" s="40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57"/>
      <c r="AG38" s="44"/>
      <c r="AH38" s="44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</row>
    <row r="39" spans="1:55" s="5" customFormat="1" ht="25.5" customHeight="1" thickBot="1">
      <c r="A39" s="13"/>
      <c r="B39" s="37"/>
      <c r="C39" s="56"/>
      <c r="D39" s="46"/>
      <c r="E39" s="40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57"/>
      <c r="AG39" s="44"/>
      <c r="AH39" s="44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</row>
    <row r="40" spans="1:55" s="3" customFormat="1" ht="25.5" customHeight="1">
      <c r="A40" s="13"/>
      <c r="B40" s="37"/>
      <c r="C40" s="56"/>
      <c r="D40" s="46"/>
      <c r="E40" s="40"/>
      <c r="F40" s="41"/>
      <c r="G40" s="41"/>
      <c r="H40" s="41"/>
      <c r="I40" s="131"/>
      <c r="J40" s="131"/>
      <c r="K40" s="131"/>
      <c r="L40" s="131"/>
      <c r="M40" s="131"/>
      <c r="N40" s="131"/>
      <c r="O40" s="131"/>
      <c r="P40" s="131"/>
      <c r="Q40" s="131"/>
      <c r="R40" s="41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57"/>
      <c r="AG40" s="44"/>
      <c r="AH40" s="44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</row>
    <row r="41" spans="1:55" ht="14.25" customHeight="1">
      <c r="A41" s="13"/>
      <c r="B41" s="37"/>
      <c r="C41" s="38"/>
      <c r="D41" s="39"/>
      <c r="E41" s="40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3"/>
      <c r="AG41" s="44"/>
      <c r="AH41" s="44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</row>
    <row r="42" spans="1:55" ht="14.25" customHeight="1">
      <c r="A42" s="13"/>
      <c r="B42" s="45"/>
      <c r="C42" s="38"/>
      <c r="D42" s="46"/>
      <c r="E42" s="40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3"/>
      <c r="AG42" s="44"/>
      <c r="AH42" s="44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</row>
    <row r="43" spans="1:55" s="5" customFormat="1" ht="14.25" customHeight="1" thickBot="1">
      <c r="A43" s="13"/>
      <c r="B43" s="37"/>
      <c r="C43" s="38"/>
      <c r="D43" s="46"/>
      <c r="E43" s="40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3"/>
      <c r="AG43" s="44"/>
      <c r="AH43" s="44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</row>
    <row r="44" spans="1:55" s="3" customFormat="1" ht="14.25" customHeight="1">
      <c r="A44" s="13"/>
      <c r="B44" s="37"/>
      <c r="C44" s="38"/>
      <c r="D44" s="46"/>
      <c r="E44" s="40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3"/>
      <c r="AG44" s="44"/>
      <c r="AH44" s="44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</row>
    <row r="45" spans="1:55" ht="14.25" customHeight="1">
      <c r="A45" s="13"/>
      <c r="B45" s="37"/>
      <c r="C45" s="38"/>
      <c r="D45" s="39"/>
      <c r="E45" s="40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3"/>
      <c r="AG45" s="44"/>
      <c r="AH45" s="44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</row>
    <row r="46" spans="1:55" ht="64.5" customHeight="1">
      <c r="A46" s="13"/>
      <c r="B46" s="37"/>
      <c r="C46" s="38"/>
      <c r="D46" s="46"/>
      <c r="E46" s="40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3"/>
      <c r="AG46" s="44"/>
      <c r="AH46" s="44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</row>
    <row r="47" spans="1:55" s="2" customFormat="1" ht="14.25" customHeight="1">
      <c r="A47" s="13"/>
      <c r="B47" s="37"/>
      <c r="C47" s="38"/>
      <c r="D47" s="46"/>
      <c r="E47" s="40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3"/>
      <c r="AG47" s="44"/>
      <c r="AH47" s="44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</row>
    <row r="48" spans="1:55" s="5" customFormat="1" ht="60" customHeight="1" thickBot="1">
      <c r="A48" s="13"/>
      <c r="B48" s="37"/>
      <c r="C48" s="38"/>
      <c r="D48" s="46"/>
      <c r="E48" s="40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3"/>
      <c r="AG48" s="44"/>
      <c r="AH48" s="44"/>
      <c r="AI48" s="73"/>
      <c r="AJ48" s="59"/>
      <c r="AK48" s="59"/>
      <c r="AL48" s="74"/>
      <c r="AM48" s="75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</row>
    <row r="49" spans="2:38" s="13" customFormat="1" ht="14.25" customHeight="1">
      <c r="B49" s="37"/>
      <c r="C49" s="38"/>
      <c r="D49" s="39"/>
      <c r="E49" s="40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3"/>
      <c r="AG49" s="44"/>
      <c r="AH49" s="44"/>
      <c r="AI49" s="65"/>
      <c r="AJ49" s="4"/>
      <c r="AK49" s="4"/>
      <c r="AL49" s="66"/>
    </row>
    <row r="50" spans="1:38" ht="14.25" customHeight="1">
      <c r="A50" s="25"/>
      <c r="B50" s="37"/>
      <c r="C50" s="38"/>
      <c r="D50" s="46"/>
      <c r="E50" s="40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7"/>
      <c r="AG50" s="44"/>
      <c r="AH50" s="44"/>
      <c r="AI50" s="67"/>
      <c r="AJ50" s="68"/>
      <c r="AK50" s="68"/>
      <c r="AL50" s="69"/>
    </row>
    <row r="51" spans="1:38" ht="14.25" customHeight="1">
      <c r="A51" s="25"/>
      <c r="B51" s="37"/>
      <c r="C51" s="38"/>
      <c r="D51" s="46"/>
      <c r="E51" s="40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7"/>
      <c r="AG51" s="44"/>
      <c r="AH51" s="44"/>
      <c r="AI51" s="67"/>
      <c r="AJ51" s="68"/>
      <c r="AK51" s="68"/>
      <c r="AL51" s="69"/>
    </row>
    <row r="52" spans="1:39" s="2" customFormat="1" ht="14.25" customHeight="1">
      <c r="A52" s="13"/>
      <c r="B52" s="37"/>
      <c r="C52" s="38"/>
      <c r="D52" s="46"/>
      <c r="E52" s="40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3"/>
      <c r="AG52" s="44"/>
      <c r="AH52" s="44"/>
      <c r="AI52" s="65"/>
      <c r="AJ52" s="4"/>
      <c r="AK52" s="4"/>
      <c r="AL52" s="66"/>
      <c r="AM52" s="61"/>
    </row>
    <row r="53" spans="1:39" s="2" customFormat="1" ht="14.25" customHeight="1">
      <c r="A53" s="13"/>
      <c r="B53" s="37"/>
      <c r="C53" s="38"/>
      <c r="D53" s="39"/>
      <c r="E53" s="40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3"/>
      <c r="AG53" s="44"/>
      <c r="AH53" s="44"/>
      <c r="AI53" s="65"/>
      <c r="AJ53" s="4"/>
      <c r="AK53" s="4"/>
      <c r="AL53" s="66"/>
      <c r="AM53" s="61"/>
    </row>
    <row r="54" spans="1:34" ht="14.25" customHeight="1">
      <c r="A54" s="13"/>
      <c r="B54" s="37"/>
      <c r="C54" s="38"/>
      <c r="D54" s="46"/>
      <c r="E54" s="40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3"/>
      <c r="AG54" s="44"/>
      <c r="AH54" s="44"/>
    </row>
    <row r="55" spans="1:34" ht="14.25" customHeight="1">
      <c r="A55" s="13"/>
      <c r="B55" s="37"/>
      <c r="C55" s="38"/>
      <c r="D55" s="46"/>
      <c r="E55" s="40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3"/>
      <c r="AG55" s="44"/>
      <c r="AH55" s="44"/>
    </row>
    <row r="56" spans="1:34" ht="14.25" customHeight="1">
      <c r="A56" s="13"/>
      <c r="B56" s="37"/>
      <c r="C56" s="38"/>
      <c r="D56" s="46"/>
      <c r="E56" s="40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3"/>
      <c r="AG56" s="44"/>
      <c r="AH56" s="44"/>
    </row>
    <row r="57" spans="1:34" ht="12.75">
      <c r="A57" s="1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35:38" s="1" customFormat="1" ht="12.75">
      <c r="AI58" s="65"/>
      <c r="AJ58" s="4"/>
      <c r="AK58" s="4"/>
      <c r="AL58" s="66"/>
    </row>
    <row r="59" spans="35:38" s="1" customFormat="1" ht="12.75" hidden="1">
      <c r="AI59" s="65"/>
      <c r="AJ59" s="4"/>
      <c r="AK59" s="4"/>
      <c r="AL59" s="66"/>
    </row>
    <row r="60" spans="35:38" s="1" customFormat="1" ht="12.75">
      <c r="AI60" s="65"/>
      <c r="AJ60" s="4"/>
      <c r="AK60" s="4"/>
      <c r="AL60" s="66"/>
    </row>
    <row r="61" spans="35:38" s="1" customFormat="1" ht="12.75">
      <c r="AI61" s="65"/>
      <c r="AJ61" s="4"/>
      <c r="AK61" s="4"/>
      <c r="AL61" s="66"/>
    </row>
    <row r="62" spans="35:38" s="1" customFormat="1" ht="57" customHeight="1">
      <c r="AI62" s="65"/>
      <c r="AJ62" s="4"/>
      <c r="AK62" s="4"/>
      <c r="AL62" s="66"/>
    </row>
    <row r="63" spans="2:38" s="1" customFormat="1" ht="48" customHeight="1">
      <c r="B63" s="6"/>
      <c r="C63" s="7"/>
      <c r="D63" s="11"/>
      <c r="E63" s="9"/>
      <c r="F63" s="7"/>
      <c r="G63" s="8"/>
      <c r="H63" s="9"/>
      <c r="I63" s="7"/>
      <c r="J63" s="8"/>
      <c r="K63" s="10"/>
      <c r="L63" s="7"/>
      <c r="M63" s="11"/>
      <c r="N63" s="7"/>
      <c r="O63" s="8"/>
      <c r="P63" s="9"/>
      <c r="Q63" s="7"/>
      <c r="R63" s="8"/>
      <c r="S63" s="9"/>
      <c r="T63" s="9"/>
      <c r="U63" s="9"/>
      <c r="V63" s="9"/>
      <c r="W63" s="9"/>
      <c r="X63" s="6"/>
      <c r="Y63" s="7"/>
      <c r="Z63" s="21"/>
      <c r="AA63" s="21"/>
      <c r="AB63" s="21"/>
      <c r="AC63" s="21"/>
      <c r="AD63" s="21"/>
      <c r="AE63" s="21"/>
      <c r="AI63" s="65"/>
      <c r="AJ63" s="4"/>
      <c r="AK63" s="4"/>
      <c r="AL63" s="66"/>
    </row>
    <row r="64" spans="2:38" s="1" customFormat="1" ht="12.75">
      <c r="B64" s="6"/>
      <c r="C64" s="7"/>
      <c r="D64" s="11"/>
      <c r="E64" s="9"/>
      <c r="F64" s="7"/>
      <c r="G64" s="8"/>
      <c r="H64" s="9"/>
      <c r="I64" s="7"/>
      <c r="J64" s="8"/>
      <c r="K64" s="10"/>
      <c r="L64" s="7"/>
      <c r="M64" s="11"/>
      <c r="N64" s="7"/>
      <c r="O64" s="8"/>
      <c r="P64" s="9"/>
      <c r="Q64" s="7"/>
      <c r="R64" s="8"/>
      <c r="S64" s="9"/>
      <c r="T64" s="9"/>
      <c r="U64" s="9"/>
      <c r="V64" s="9"/>
      <c r="W64" s="9"/>
      <c r="X64" s="6"/>
      <c r="Y64" s="7"/>
      <c r="Z64" s="21"/>
      <c r="AA64" s="21"/>
      <c r="AB64" s="21"/>
      <c r="AC64" s="21"/>
      <c r="AD64" s="21"/>
      <c r="AE64" s="21"/>
      <c r="AI64" s="65"/>
      <c r="AJ64" s="4"/>
      <c r="AK64" s="4"/>
      <c r="AL64" s="66"/>
    </row>
    <row r="65" spans="2:38" s="1" customFormat="1" ht="12.75">
      <c r="B65" s="6"/>
      <c r="C65" s="7"/>
      <c r="D65" s="11"/>
      <c r="E65" s="9"/>
      <c r="F65" s="7"/>
      <c r="G65" s="8"/>
      <c r="H65" s="9"/>
      <c r="I65" s="7"/>
      <c r="J65" s="8"/>
      <c r="K65" s="10"/>
      <c r="L65" s="7"/>
      <c r="M65" s="11"/>
      <c r="N65" s="7"/>
      <c r="O65" s="8"/>
      <c r="P65" s="9"/>
      <c r="Q65" s="7"/>
      <c r="R65" s="8"/>
      <c r="S65" s="9"/>
      <c r="T65" s="9"/>
      <c r="U65" s="9"/>
      <c r="V65" s="9"/>
      <c r="W65" s="9"/>
      <c r="X65" s="6"/>
      <c r="Y65" s="7"/>
      <c r="Z65" s="21"/>
      <c r="AA65" s="21"/>
      <c r="AB65" s="21"/>
      <c r="AC65" s="21"/>
      <c r="AD65" s="21"/>
      <c r="AE65" s="21"/>
      <c r="AI65" s="65"/>
      <c r="AJ65" s="4"/>
      <c r="AK65" s="4"/>
      <c r="AL65" s="66"/>
    </row>
    <row r="66" spans="2:38" s="1" customFormat="1" ht="12.75">
      <c r="B66" s="6"/>
      <c r="C66" s="7"/>
      <c r="D66" s="11"/>
      <c r="E66" s="9"/>
      <c r="F66" s="7"/>
      <c r="G66" s="8"/>
      <c r="H66" s="9"/>
      <c r="I66" s="7"/>
      <c r="J66" s="8"/>
      <c r="K66" s="10"/>
      <c r="L66" s="7"/>
      <c r="M66" s="11"/>
      <c r="N66" s="7"/>
      <c r="O66" s="8"/>
      <c r="P66" s="9"/>
      <c r="Q66" s="7"/>
      <c r="R66" s="8"/>
      <c r="S66" s="9"/>
      <c r="T66" s="9"/>
      <c r="U66" s="9"/>
      <c r="V66" s="9"/>
      <c r="W66" s="9"/>
      <c r="X66" s="6"/>
      <c r="Y66" s="7"/>
      <c r="Z66" s="21"/>
      <c r="AA66" s="21"/>
      <c r="AB66" s="21"/>
      <c r="AC66" s="21"/>
      <c r="AD66" s="21"/>
      <c r="AE66" s="21"/>
      <c r="AI66" s="65"/>
      <c r="AJ66" s="4"/>
      <c r="AK66" s="4"/>
      <c r="AL66" s="66"/>
    </row>
    <row r="67" spans="2:38" s="1" customFormat="1" ht="12.75">
      <c r="B67" s="6"/>
      <c r="C67" s="7"/>
      <c r="D67" s="11"/>
      <c r="E67" s="9"/>
      <c r="F67" s="7"/>
      <c r="G67" s="8"/>
      <c r="H67" s="9"/>
      <c r="I67" s="7"/>
      <c r="J67" s="8"/>
      <c r="K67" s="10"/>
      <c r="L67" s="7"/>
      <c r="M67" s="11"/>
      <c r="N67" s="7"/>
      <c r="O67" s="8"/>
      <c r="P67" s="9"/>
      <c r="Q67" s="7"/>
      <c r="R67" s="8"/>
      <c r="S67" s="9"/>
      <c r="T67" s="9"/>
      <c r="U67" s="9"/>
      <c r="V67" s="9"/>
      <c r="W67" s="9"/>
      <c r="X67" s="6"/>
      <c r="Y67" s="7"/>
      <c r="Z67" s="21"/>
      <c r="AA67" s="21"/>
      <c r="AB67" s="21"/>
      <c r="AC67" s="21"/>
      <c r="AD67" s="21"/>
      <c r="AE67" s="21"/>
      <c r="AI67" s="65"/>
      <c r="AJ67" s="4"/>
      <c r="AK67" s="4"/>
      <c r="AL67" s="66"/>
    </row>
    <row r="68" spans="2:38" s="1" customFormat="1" ht="12.75">
      <c r="B68" s="6"/>
      <c r="C68" s="7"/>
      <c r="D68" s="11"/>
      <c r="E68" s="9"/>
      <c r="F68" s="7"/>
      <c r="G68" s="8"/>
      <c r="H68" s="9"/>
      <c r="I68" s="7"/>
      <c r="J68" s="8"/>
      <c r="K68" s="10"/>
      <c r="L68" s="7"/>
      <c r="M68" s="11"/>
      <c r="N68" s="7"/>
      <c r="O68" s="8"/>
      <c r="P68" s="9"/>
      <c r="Q68" s="7"/>
      <c r="R68" s="8"/>
      <c r="S68" s="9"/>
      <c r="T68" s="9"/>
      <c r="U68" s="9"/>
      <c r="V68" s="9"/>
      <c r="W68" s="9"/>
      <c r="X68" s="6"/>
      <c r="Y68" s="7"/>
      <c r="Z68" s="21"/>
      <c r="AA68" s="21"/>
      <c r="AB68" s="21"/>
      <c r="AC68" s="21"/>
      <c r="AD68" s="21"/>
      <c r="AE68" s="21"/>
      <c r="AI68" s="65"/>
      <c r="AJ68" s="4"/>
      <c r="AK68" s="4"/>
      <c r="AL68" s="66"/>
    </row>
    <row r="69" spans="2:38" s="1" customFormat="1" ht="12.75">
      <c r="B69" s="6"/>
      <c r="C69" s="7"/>
      <c r="D69" s="11"/>
      <c r="E69" s="9"/>
      <c r="F69" s="7"/>
      <c r="G69" s="8"/>
      <c r="H69" s="9"/>
      <c r="I69" s="7"/>
      <c r="J69" s="8"/>
      <c r="K69" s="10"/>
      <c r="L69" s="7"/>
      <c r="M69" s="11"/>
      <c r="N69" s="7"/>
      <c r="O69" s="8"/>
      <c r="P69" s="9"/>
      <c r="Q69" s="7"/>
      <c r="R69" s="8"/>
      <c r="S69" s="9"/>
      <c r="T69" s="9"/>
      <c r="U69" s="9"/>
      <c r="V69" s="9"/>
      <c r="W69" s="9"/>
      <c r="X69" s="6"/>
      <c r="Y69" s="7"/>
      <c r="Z69" s="21"/>
      <c r="AA69" s="21"/>
      <c r="AB69" s="21"/>
      <c r="AC69" s="21"/>
      <c r="AD69" s="21"/>
      <c r="AE69" s="21"/>
      <c r="AI69" s="65"/>
      <c r="AJ69" s="4"/>
      <c r="AK69" s="4"/>
      <c r="AL69" s="66"/>
    </row>
    <row r="70" spans="2:38" s="1" customFormat="1" ht="12.75">
      <c r="B70" s="6"/>
      <c r="C70" s="7"/>
      <c r="D70" s="11"/>
      <c r="E70" s="9"/>
      <c r="F70" s="7"/>
      <c r="G70" s="8"/>
      <c r="H70" s="9"/>
      <c r="I70" s="7"/>
      <c r="J70" s="8"/>
      <c r="K70" s="10"/>
      <c r="L70" s="7"/>
      <c r="M70" s="11"/>
      <c r="N70" s="7"/>
      <c r="O70" s="8"/>
      <c r="P70" s="9"/>
      <c r="Q70" s="7"/>
      <c r="R70" s="8"/>
      <c r="S70" s="9"/>
      <c r="T70" s="9"/>
      <c r="U70" s="9"/>
      <c r="V70" s="9"/>
      <c r="W70" s="9"/>
      <c r="X70" s="6"/>
      <c r="Y70" s="7"/>
      <c r="Z70" s="9"/>
      <c r="AA70" s="9"/>
      <c r="AB70" s="9"/>
      <c r="AC70" s="9"/>
      <c r="AD70" s="9"/>
      <c r="AE70" s="9"/>
      <c r="AF70" s="12"/>
      <c r="AG70" s="12"/>
      <c r="AH70" s="60"/>
      <c r="AI70" s="65"/>
      <c r="AJ70" s="4"/>
      <c r="AK70" s="4"/>
      <c r="AL70" s="66"/>
    </row>
  </sheetData>
  <sheetProtection selectLockedCells="1" selectUnlockedCells="1"/>
  <printOptions/>
  <pageMargins left="0.2" right="0.2" top="0.2" bottom="0.2" header="0.5" footer="0.5"/>
  <pageSetup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24dlx</dc:title>
  <dc:subject>24 racers</dc:subject>
  <dc:creator>iT</dc:creator>
  <cp:keywords/>
  <dc:description/>
  <cp:lastModifiedBy>Deane</cp:lastModifiedBy>
  <cp:lastPrinted>2004-03-07T19:06:59Z</cp:lastPrinted>
  <dcterms:created xsi:type="dcterms:W3CDTF">1997-11-23T14:33:08Z</dcterms:created>
  <dcterms:modified xsi:type="dcterms:W3CDTF">2010-01-29T23:15:17Z</dcterms:modified>
  <cp:category/>
  <cp:version/>
  <cp:contentType/>
  <cp:contentStatus/>
</cp:coreProperties>
</file>