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Kings Lynn March 2009 PM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<sst xmlns="http://schemas.openxmlformats.org/spreadsheetml/2006/main" count="73" uniqueCount="45">
  <si>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Pl</t>
  </si>
  <si>
    <t>tot1</t>
  </si>
  <si>
    <t>tot4</t>
  </si>
  <si>
    <t>Best
heat</t>
  </si>
  <si>
    <t>time</t>
  </si>
  <si>
    <t>4 heats average</t>
  </si>
  <si>
    <t>LAPS</t>
  </si>
  <si>
    <t>LAPTIME</t>
  </si>
  <si>
    <t>laps</t>
  </si>
  <si>
    <t>Lap
Length</t>
  </si>
  <si>
    <t>MPH</t>
  </si>
  <si>
    <t>Driver</t>
  </si>
  <si>
    <t>SCORES</t>
  </si>
  <si>
    <t>best 3</t>
  </si>
  <si>
    <t>Total</t>
  </si>
  <si>
    <t>FINAL</t>
  </si>
  <si>
    <t>TIME</t>
  </si>
  <si>
    <t>best heat</t>
  </si>
  <si>
    <t>best of the day</t>
  </si>
  <si>
    <t>most in one race</t>
  </si>
  <si>
    <t>drop</t>
  </si>
  <si>
    <t>best</t>
  </si>
  <si>
    <t>AV SPEED</t>
  </si>
  <si>
    <t>Purple = LHORC, Green = SCHORC, Blue = HOSS, Black = DHORC, Red = MBR HO</t>
  </si>
  <si>
    <t>car/class</t>
  </si>
  <si>
    <t>o</t>
  </si>
  <si>
    <t>Modified</t>
  </si>
  <si>
    <t>Nascar</t>
  </si>
  <si>
    <t>Wizzard</t>
  </si>
  <si>
    <t>Martin Hill</t>
  </si>
  <si>
    <t>Dave Rouse</t>
  </si>
  <si>
    <t>Andy Whorton</t>
  </si>
  <si>
    <t>Jim Kelly</t>
  </si>
  <si>
    <t>Tony Stacey</t>
  </si>
  <si>
    <t>John Chell</t>
  </si>
  <si>
    <t>Marc Townsend</t>
  </si>
  <si>
    <t>Deane Walpole</t>
  </si>
  <si>
    <t>Kevin Golloghly</t>
  </si>
  <si>
    <t>Roy Masters</t>
  </si>
  <si>
    <t>Julian Allard</t>
  </si>
  <si>
    <t>Clive Harland</t>
  </si>
  <si>
    <t>Ryan Betts</t>
  </si>
  <si>
    <t>GRID</t>
  </si>
  <si>
    <t>Q</t>
  </si>
  <si>
    <t>Modified (p)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</si>
</sst>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sz val="14"/>
      <color indexed="17"/>
      <name val="Arial"/>
      <family val="2"/>
    </font>
    <font>
      <sz val="14"/>
      <color indexed="61"/>
      <name val="Arial"/>
      <family val="2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u val="single"/>
      <sz val="7.9"/>
      <color indexed="12"/>
      <name val="Arial"/>
      <family val="0"/>
    </font>
    <font>
      <u val="single"/>
      <sz val="7.9"/>
      <color indexed="36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</borders>
  <cellStyleXfs count="22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Border="1" applyAlignment="1">
      <alignment/>
    </xf>
    <xf numFmtId="0" fontId="0" fillId="2" borderId="18" xfId="0" applyFill="1" applyBorder="1" applyAlignment="1">
      <alignment/>
    </xf>
    <xf numFmtId="2" fontId="14" fillId="3" borderId="3" xfId="0" applyNumberFormat="1" applyFont="1" applyFill="1" applyBorder="1" applyAlignment="1" applyProtection="1">
      <alignment horizontal="center"/>
      <protection locked="0"/>
    </xf>
    <xf numFmtId="2" fontId="14" fillId="3" borderId="3" xfId="0" applyNumberFormat="1" applyFont="1" applyFill="1" applyBorder="1" applyAlignment="1">
      <alignment/>
    </xf>
    <xf numFmtId="173" fontId="15" fillId="2" borderId="19" xfId="0" applyNumberFormat="1" applyFont="1" applyFill="1" applyBorder="1" applyAlignment="1">
      <alignment horizontal="center"/>
    </xf>
    <xf numFmtId="2" fontId="14" fillId="3" borderId="20" xfId="0" applyNumberFormat="1" applyFont="1" applyFill="1" applyBorder="1" applyAlignment="1">
      <alignment/>
    </xf>
    <xf numFmtId="173" fontId="15" fillId="2" borderId="21" xfId="0" applyNumberFormat="1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/>
      <protection locked="0"/>
    </xf>
    <xf numFmtId="2" fontId="14" fillId="3" borderId="0" xfId="0" applyNumberFormat="1" applyFont="1" applyFill="1" applyBorder="1" applyAlignment="1" applyProtection="1">
      <alignment horizontal="center"/>
      <protection locked="0"/>
    </xf>
    <xf numFmtId="2" fontId="14" fillId="3" borderId="0" xfId="0" applyNumberFormat="1" applyFont="1" applyFill="1" applyBorder="1" applyAlignment="1">
      <alignment/>
    </xf>
    <xf numFmtId="2" fontId="15" fillId="2" borderId="0" xfId="0" applyNumberFormat="1" applyFont="1" applyFill="1" applyBorder="1" applyAlignment="1">
      <alignment/>
    </xf>
    <xf numFmtId="173" fontId="15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2" fontId="15" fillId="2" borderId="0" xfId="0" applyNumberFormat="1" applyFont="1" applyBorder="1" applyAlignment="1">
      <alignment/>
    </xf>
    <xf numFmtId="2" fontId="14" fillId="3" borderId="20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5" fillId="2" borderId="22" xfId="0" applyNumberFormat="1" applyFont="1" applyFill="1" applyBorder="1" applyAlignment="1">
      <alignment horizontal="center"/>
    </xf>
    <xf numFmtId="0" fontId="17" fillId="3" borderId="0" xfId="0" applyFont="1" applyFill="1" applyBorder="1" applyAlignment="1" applyProtection="1">
      <alignment/>
      <protection locked="0"/>
    </xf>
    <xf numFmtId="172" fontId="15" fillId="2" borderId="0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3" xfId="0" applyFill="1" applyBorder="1" applyAlignment="1">
      <alignment/>
    </xf>
    <xf numFmtId="0" fontId="7" fillId="3" borderId="3" xfId="0" applyFont="1" applyFill="1" applyBorder="1" applyAlignment="1" applyProtection="1">
      <alignment/>
      <protection locked="0"/>
    </xf>
    <xf numFmtId="0" fontId="7" fillId="3" borderId="20" xfId="0" applyFont="1" applyFill="1" applyBorder="1" applyAlignment="1" applyProtection="1">
      <alignment/>
      <protection locked="0"/>
    </xf>
    <xf numFmtId="0" fontId="0" fillId="2" borderId="24" xfId="0" applyFill="1" applyBorder="1" applyAlignment="1">
      <alignment/>
    </xf>
    <xf numFmtId="0" fontId="18" fillId="3" borderId="0" xfId="0" applyFont="1" applyFill="1" applyBorder="1" applyAlignment="1" applyProtection="1">
      <alignment/>
      <protection locked="0"/>
    </xf>
    <xf numFmtId="0" fontId="19" fillId="3" borderId="0" xfId="0" applyFont="1" applyFill="1" applyBorder="1" applyAlignment="1" applyProtection="1">
      <alignment horizontal="center"/>
      <protection locked="0"/>
    </xf>
    <xf numFmtId="2" fontId="18" fillId="3" borderId="0" xfId="0" applyNumberFormat="1" applyFont="1" applyFill="1" applyBorder="1" applyAlignment="1" applyProtection="1">
      <alignment horizontal="center"/>
      <protection locked="0"/>
    </xf>
    <xf numFmtId="2" fontId="20" fillId="3" borderId="0" xfId="0" applyNumberFormat="1" applyFont="1" applyFill="1" applyBorder="1" applyAlignment="1" applyProtection="1">
      <alignment horizontal="center"/>
      <protection locked="0"/>
    </xf>
    <xf numFmtId="2" fontId="21" fillId="3" borderId="0" xfId="0" applyNumberFormat="1" applyFont="1" applyFill="1" applyBorder="1" applyAlignment="1" applyProtection="1">
      <alignment horizontal="center"/>
      <protection locked="0"/>
    </xf>
    <xf numFmtId="0" fontId="11" fillId="3" borderId="25" xfId="0" applyFont="1" applyFill="1" applyBorder="1" applyAlignment="1">
      <alignment/>
    </xf>
    <xf numFmtId="0" fontId="13" fillId="3" borderId="26" xfId="0" applyFont="1" applyFill="1" applyBorder="1" applyAlignment="1">
      <alignment horizontal="center"/>
    </xf>
    <xf numFmtId="0" fontId="11" fillId="3" borderId="26" xfId="0" applyFont="1" applyFill="1" applyBorder="1" applyAlignment="1">
      <alignment/>
    </xf>
    <xf numFmtId="0" fontId="11" fillId="4" borderId="26" xfId="0" applyFont="1" applyFill="1" applyBorder="1" applyAlignment="1">
      <alignment/>
    </xf>
    <xf numFmtId="0" fontId="11" fillId="5" borderId="26" xfId="0" applyFont="1" applyFill="1" applyBorder="1" applyAlignment="1">
      <alignment/>
    </xf>
    <xf numFmtId="0" fontId="11" fillId="6" borderId="26" xfId="0" applyFont="1" applyFill="1" applyBorder="1" applyAlignment="1">
      <alignment/>
    </xf>
    <xf numFmtId="0" fontId="11" fillId="7" borderId="26" xfId="0" applyFont="1" applyFill="1" applyBorder="1" applyAlignment="1">
      <alignment/>
    </xf>
    <xf numFmtId="0" fontId="10" fillId="3" borderId="2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right"/>
    </xf>
    <xf numFmtId="0" fontId="22" fillId="3" borderId="0" xfId="0" applyFont="1" applyFill="1" applyBorder="1" applyAlignment="1" applyProtection="1">
      <alignment horizontal="center"/>
      <protection locked="0"/>
    </xf>
    <xf numFmtId="0" fontId="23" fillId="3" borderId="27" xfId="0" applyFont="1" applyFill="1" applyBorder="1" applyAlignment="1">
      <alignment horizontal="left"/>
    </xf>
    <xf numFmtId="0" fontId="0" fillId="3" borderId="3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/>
      <protection locked="0"/>
    </xf>
    <xf numFmtId="0" fontId="24" fillId="3" borderId="3" xfId="0" applyFont="1" applyFill="1" applyBorder="1" applyAlignment="1" applyProtection="1">
      <alignment horizontal="left"/>
      <protection locked="0"/>
    </xf>
    <xf numFmtId="0" fontId="25" fillId="3" borderId="3" xfId="0" applyFont="1" applyFill="1" applyBorder="1" applyAlignment="1" applyProtection="1">
      <alignment horizontal="left"/>
      <protection locked="0"/>
    </xf>
    <xf numFmtId="0" fontId="26" fillId="3" borderId="3" xfId="0" applyFont="1" applyFill="1" applyBorder="1" applyAlignment="1" applyProtection="1">
      <alignment horizontal="left"/>
      <protection locked="0"/>
    </xf>
    <xf numFmtId="0" fontId="19" fillId="3" borderId="3" xfId="0" applyFont="1" applyFill="1" applyBorder="1" applyAlignment="1" applyProtection="1">
      <alignment horizontal="left"/>
      <protection locked="0"/>
    </xf>
    <xf numFmtId="0" fontId="27" fillId="3" borderId="3" xfId="0" applyFont="1" applyFill="1" applyBorder="1" applyAlignment="1" applyProtection="1">
      <alignment horizontal="left"/>
      <protection locked="0"/>
    </xf>
    <xf numFmtId="2" fontId="28" fillId="3" borderId="3" xfId="0" applyNumberFormat="1" applyFont="1" applyFill="1" applyBorder="1" applyAlignment="1" applyProtection="1">
      <alignment horizontal="center"/>
      <protection locked="0"/>
    </xf>
    <xf numFmtId="2" fontId="29" fillId="3" borderId="3" xfId="0" applyNumberFormat="1" applyFont="1" applyFill="1" applyBorder="1" applyAlignment="1" applyProtection="1">
      <alignment horizontal="center"/>
      <protection locked="0"/>
    </xf>
    <xf numFmtId="2" fontId="29" fillId="3" borderId="20" xfId="0" applyNumberFormat="1" applyFont="1" applyFill="1" applyBorder="1" applyAlignment="1" applyProtection="1">
      <alignment horizontal="center"/>
      <protection locked="0"/>
    </xf>
    <xf numFmtId="2" fontId="28" fillId="8" borderId="3" xfId="0" applyNumberFormat="1" applyFont="1" applyFill="1" applyBorder="1" applyAlignment="1" applyProtection="1">
      <alignment horizontal="center"/>
      <protection locked="0"/>
    </xf>
    <xf numFmtId="1" fontId="14" fillId="3" borderId="3" xfId="0" applyNumberFormat="1" applyFont="1" applyFill="1" applyBorder="1" applyAlignment="1">
      <alignment horizontal="center"/>
    </xf>
    <xf numFmtId="1" fontId="28" fillId="3" borderId="3" xfId="0" applyNumberFormat="1" applyFont="1" applyFill="1" applyBorder="1" applyAlignment="1">
      <alignment horizontal="center"/>
    </xf>
    <xf numFmtId="2" fontId="31" fillId="9" borderId="3" xfId="0" applyNumberFormat="1" applyFont="1" applyFill="1" applyBorder="1" applyAlignment="1">
      <alignment/>
    </xf>
    <xf numFmtId="2" fontId="14" fillId="4" borderId="3" xfId="0" applyNumberFormat="1" applyFont="1" applyFill="1" applyBorder="1" applyAlignment="1">
      <alignment/>
    </xf>
    <xf numFmtId="2" fontId="31" fillId="10" borderId="3" xfId="0" applyNumberFormat="1" applyFont="1" applyFill="1" applyBorder="1" applyAlignment="1">
      <alignment/>
    </xf>
    <xf numFmtId="2" fontId="14" fillId="4" borderId="20" xfId="0" applyNumberFormat="1" applyFont="1" applyFill="1" applyBorder="1" applyAlignment="1">
      <alignment/>
    </xf>
    <xf numFmtId="2" fontId="14" fillId="3" borderId="3" xfId="0" applyNumberFormat="1" applyFont="1" applyFill="1" applyBorder="1" applyAlignment="1">
      <alignment horizontal="center"/>
    </xf>
    <xf numFmtId="0" fontId="15" fillId="0" borderId="28" xfId="0" applyFont="1" applyFill="1" applyBorder="1" applyAlignment="1" applyProtection="1">
      <alignment horizontal="center"/>
      <protection locked="0"/>
    </xf>
    <xf numFmtId="0" fontId="28" fillId="0" borderId="28" xfId="0" applyFont="1" applyFill="1" applyBorder="1" applyAlignment="1" applyProtection="1">
      <alignment horizontal="center"/>
      <protection locked="0"/>
    </xf>
    <xf numFmtId="2" fontId="14" fillId="5" borderId="3" xfId="0" applyNumberFormat="1" applyFont="1" applyFill="1" applyBorder="1" applyAlignment="1">
      <alignment/>
    </xf>
    <xf numFmtId="0" fontId="7" fillId="3" borderId="28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left"/>
    </xf>
    <xf numFmtId="0" fontId="9" fillId="7" borderId="3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/>
    </xf>
    <xf numFmtId="2" fontId="29" fillId="8" borderId="3" xfId="0" applyNumberFormat="1" applyFont="1" applyFill="1" applyBorder="1" applyAlignment="1" applyProtection="1">
      <alignment horizontal="center"/>
      <protection locked="0"/>
    </xf>
    <xf numFmtId="2" fontId="14" fillId="8" borderId="3" xfId="0" applyNumberFormat="1" applyFont="1" applyFill="1" applyBorder="1" applyAlignment="1" applyProtection="1">
      <alignment horizontal="center"/>
      <protection locked="0"/>
    </xf>
    <xf numFmtId="2" fontId="28" fillId="3" borderId="3" xfId="0" applyNumberFormat="1" applyFont="1" applyFill="1" applyBorder="1" applyAlignment="1">
      <alignment/>
    </xf>
    <xf numFmtId="2" fontId="30" fillId="4" borderId="3" xfId="0" applyNumberFormat="1" applyFont="1" applyFill="1" applyBorder="1" applyAlignment="1">
      <alignment/>
    </xf>
    <xf numFmtId="2" fontId="14" fillId="11" borderId="3" xfId="0" applyNumberFormat="1" applyFont="1" applyFill="1" applyBorder="1" applyAlignment="1">
      <alignment/>
    </xf>
    <xf numFmtId="2" fontId="15" fillId="2" borderId="3" xfId="0" applyNumberFormat="1" applyFont="1" applyFill="1" applyBorder="1" applyAlignment="1">
      <alignment/>
    </xf>
    <xf numFmtId="2" fontId="15" fillId="2" borderId="20" xfId="0" applyNumberFormat="1" applyFont="1" applyFill="1" applyBorder="1" applyAlignment="1">
      <alignment/>
    </xf>
    <xf numFmtId="0" fontId="15" fillId="0" borderId="29" xfId="0" applyFont="1" applyFill="1" applyBorder="1" applyAlignment="1" applyProtection="1">
      <alignment horizontal="center"/>
      <protection locked="0"/>
    </xf>
    <xf numFmtId="0" fontId="25" fillId="3" borderId="20" xfId="0" applyFont="1" applyFill="1" applyBorder="1" applyAlignment="1" applyProtection="1">
      <alignment horizontal="left"/>
      <protection locked="0"/>
    </xf>
    <xf numFmtId="2" fontId="28" fillId="3" borderId="20" xfId="0" applyNumberFormat="1" applyFont="1" applyFill="1" applyBorder="1" applyAlignment="1" applyProtection="1">
      <alignment horizontal="center"/>
      <protection locked="0"/>
    </xf>
    <xf numFmtId="1" fontId="28" fillId="3" borderId="20" xfId="0" applyNumberFormat="1" applyFont="1" applyFill="1" applyBorder="1" applyAlignment="1">
      <alignment horizontal="center"/>
    </xf>
    <xf numFmtId="173" fontId="28" fillId="2" borderId="19" xfId="0" applyNumberFormat="1" applyFont="1" applyFill="1" applyBorder="1" applyAlignment="1">
      <alignment horizontal="center"/>
    </xf>
    <xf numFmtId="2" fontId="28" fillId="8" borderId="3" xfId="0" applyNumberFormat="1" applyFont="1" applyFill="1" applyBorder="1" applyAlignment="1">
      <alignment/>
    </xf>
    <xf numFmtId="173" fontId="28" fillId="12" borderId="19" xfId="0" applyNumberFormat="1" applyFont="1" applyFill="1" applyBorder="1" applyAlignment="1">
      <alignment horizontal="center"/>
    </xf>
    <xf numFmtId="0" fontId="18" fillId="3" borderId="0" xfId="0" applyFont="1" applyFill="1" applyBorder="1" applyAlignment="1" applyProtection="1">
      <alignment horizontal="center"/>
      <protection locked="0"/>
    </xf>
    <xf numFmtId="2" fontId="18" fillId="3" borderId="0" xfId="0" applyNumberFormat="1" applyFont="1" applyFill="1" applyBorder="1" applyAlignment="1">
      <alignment/>
    </xf>
    <xf numFmtId="2" fontId="14" fillId="0" borderId="3" xfId="0" applyNumberFormat="1" applyFont="1" applyFill="1" applyBorder="1" applyAlignment="1">
      <alignment/>
    </xf>
    <xf numFmtId="2" fontId="31" fillId="0" borderId="3" xfId="0" applyNumberFormat="1" applyFont="1" applyFill="1" applyBorder="1" applyAlignment="1">
      <alignment/>
    </xf>
    <xf numFmtId="0" fontId="24" fillId="0" borderId="3" xfId="0" applyFont="1" applyFill="1" applyBorder="1" applyAlignment="1" applyProtection="1">
      <alignment horizontal="left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/>
      <protection locked="0"/>
    </xf>
    <xf numFmtId="2" fontId="14" fillId="0" borderId="3" xfId="0" applyNumberFormat="1" applyFont="1" applyFill="1" applyBorder="1" applyAlignment="1" applyProtection="1">
      <alignment horizontal="center"/>
      <protection locked="0"/>
    </xf>
    <xf numFmtId="1" fontId="14" fillId="0" borderId="3" xfId="0" applyNumberFormat="1" applyFont="1" applyFill="1" applyBorder="1" applyAlignment="1">
      <alignment horizontal="center"/>
    </xf>
    <xf numFmtId="2" fontId="14" fillId="0" borderId="3" xfId="0" applyNumberFormat="1" applyFont="1" applyFill="1" applyBorder="1" applyAlignment="1">
      <alignment horizontal="center"/>
    </xf>
    <xf numFmtId="2" fontId="15" fillId="0" borderId="3" xfId="0" applyNumberFormat="1" applyFont="1" applyFill="1" applyBorder="1" applyAlignment="1">
      <alignment/>
    </xf>
    <xf numFmtId="173" fontId="15" fillId="0" borderId="19" xfId="0" applyNumberFormat="1" applyFont="1" applyFill="1" applyBorder="1" applyAlignment="1">
      <alignment horizontal="center"/>
    </xf>
    <xf numFmtId="2" fontId="28" fillId="0" borderId="3" xfId="0" applyNumberFormat="1" applyFont="1" applyFill="1" applyBorder="1" applyAlignment="1" applyProtection="1">
      <alignment horizontal="center"/>
      <protection locked="0"/>
    </xf>
    <xf numFmtId="2" fontId="28" fillId="0" borderId="2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W57"/>
  <sheetViews>
    <sheetView showGridLines="0" tabSelected="1" zoomScale="79" zoomScaleNormal="79" workbookViewId="0" topLeftCell="A2">
      <selection activeCell="AH14" sqref="AH14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19.28125" style="7" customWidth="1"/>
    <col min="4" max="4" width="11.140625" style="11" customWidth="1"/>
    <col min="5" max="5" width="3.00390625" style="9" hidden="1" customWidth="1"/>
    <col min="6" max="6" width="6.7109375" style="7" customWidth="1"/>
    <col min="7" max="7" width="6.7109375" style="8" customWidth="1"/>
    <col min="8" max="8" width="6.7109375" style="9" hidden="1" customWidth="1"/>
    <col min="9" max="9" width="6.7109375" style="7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7" customWidth="1"/>
    <col min="15" max="15" width="6.7109375" style="8" customWidth="1"/>
    <col min="16" max="16" width="6.7109375" style="9" hidden="1" customWidth="1"/>
    <col min="17" max="17" width="6.7109375" style="7" customWidth="1"/>
    <col min="18" max="18" width="6.7109375" style="8" customWidth="1"/>
    <col min="19" max="19" width="7.421875" style="9" hidden="1" customWidth="1"/>
    <col min="20" max="21" width="6.7109375" style="9" hidden="1" customWidth="1"/>
    <col min="22" max="22" width="8.00390625" style="9" customWidth="1"/>
    <col min="23" max="23" width="6.7109375" style="6" customWidth="1"/>
    <col min="24" max="24" width="5.140625" style="10" customWidth="1"/>
    <col min="25" max="25" width="6.7109375" style="7" customWidth="1"/>
    <col min="26" max="26" width="6.7109375" style="11" customWidth="1"/>
    <col min="27" max="30" width="6.7109375" style="9" customWidth="1"/>
    <col min="31" max="31" width="6.7109375" style="12" customWidth="1"/>
    <col min="32" max="32" width="10.57421875" style="12" customWidth="1"/>
    <col min="33" max="33" width="3.28125" style="49" customWidth="1"/>
    <col min="34" max="38" width="51.7109375" style="4" customWidth="1"/>
    <col min="39" max="16384" width="8.8515625" style="4" customWidth="1"/>
  </cols>
  <sheetData>
    <row r="1" spans="1:33" s="2" customFormat="1" ht="42.75" customHeight="1" hidden="1" thickBot="1">
      <c r="A1" s="24"/>
      <c r="B1" s="14"/>
      <c r="C1" s="15"/>
      <c r="D1" s="23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14"/>
      <c r="X1" s="22"/>
      <c r="Y1" s="15"/>
      <c r="Z1" s="23"/>
      <c r="AA1" s="21"/>
      <c r="AB1" s="21"/>
      <c r="AC1" s="21"/>
      <c r="AD1" s="21"/>
      <c r="AE1" s="13"/>
      <c r="AF1" s="13"/>
      <c r="AG1" s="13"/>
    </row>
    <row r="2" spans="1:34" s="2" customFormat="1" ht="9.75" customHeight="1" thickBot="1">
      <c r="A2" s="1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13"/>
      <c r="AF2" s="13"/>
      <c r="AG2" s="13"/>
      <c r="AH2" s="13"/>
    </row>
    <row r="3" spans="1:34" s="2" customFormat="1" ht="13.5" thickTop="1">
      <c r="A3" s="26"/>
      <c r="B3" s="60"/>
      <c r="C3" s="61"/>
      <c r="D3" s="61"/>
      <c r="E3" s="62"/>
      <c r="F3" s="63"/>
      <c r="G3" s="63"/>
      <c r="H3" s="62"/>
      <c r="I3" s="64"/>
      <c r="J3" s="64"/>
      <c r="K3" s="62"/>
      <c r="L3" s="62"/>
      <c r="M3" s="62"/>
      <c r="N3" s="65"/>
      <c r="O3" s="65"/>
      <c r="P3" s="62"/>
      <c r="Q3" s="66"/>
      <c r="R3" s="66"/>
      <c r="S3" s="67" t="s">
        <v>12</v>
      </c>
      <c r="T3" s="67" t="s">
        <v>12</v>
      </c>
      <c r="U3" s="67" t="s">
        <v>12</v>
      </c>
      <c r="V3" s="67" t="s">
        <v>12</v>
      </c>
      <c r="W3" s="68" t="s">
        <v>7</v>
      </c>
      <c r="X3" s="68" t="s">
        <v>42</v>
      </c>
      <c r="Y3" s="67" t="s">
        <v>6</v>
      </c>
      <c r="Z3" s="67" t="s">
        <v>6</v>
      </c>
      <c r="AA3" s="67" t="s">
        <v>15</v>
      </c>
      <c r="AB3" s="67" t="s">
        <v>15</v>
      </c>
      <c r="AC3" s="67" t="s">
        <v>6</v>
      </c>
      <c r="AD3" s="68" t="s">
        <v>7</v>
      </c>
      <c r="AE3" s="69"/>
      <c r="AF3" s="71" t="s">
        <v>22</v>
      </c>
      <c r="AG3" s="45"/>
      <c r="AH3" s="13"/>
    </row>
    <row r="4" spans="1:34" s="2" customFormat="1" ht="27.75" customHeight="1">
      <c r="A4" s="26"/>
      <c r="B4" s="94" t="s">
        <v>0</v>
      </c>
      <c r="C4" s="95" t="s">
        <v>11</v>
      </c>
      <c r="D4" s="96" t="s">
        <v>24</v>
      </c>
      <c r="E4" s="97">
        <v>1</v>
      </c>
      <c r="F4" s="98" t="s">
        <v>8</v>
      </c>
      <c r="G4" s="99" t="s">
        <v>4</v>
      </c>
      <c r="H4" s="100">
        <v>2</v>
      </c>
      <c r="I4" s="101" t="s">
        <v>8</v>
      </c>
      <c r="J4" s="102" t="s">
        <v>4</v>
      </c>
      <c r="K4" s="100" t="s">
        <v>1</v>
      </c>
      <c r="L4" s="100" t="s">
        <v>2</v>
      </c>
      <c r="M4" s="100">
        <v>3</v>
      </c>
      <c r="N4" s="103" t="s">
        <v>8</v>
      </c>
      <c r="O4" s="104" t="s">
        <v>4</v>
      </c>
      <c r="P4" s="100">
        <v>4</v>
      </c>
      <c r="Q4" s="105" t="s">
        <v>8</v>
      </c>
      <c r="R4" s="106" t="s">
        <v>4</v>
      </c>
      <c r="S4" s="107" t="s">
        <v>14</v>
      </c>
      <c r="T4" s="107" t="s">
        <v>20</v>
      </c>
      <c r="U4" s="107" t="s">
        <v>21</v>
      </c>
      <c r="V4" s="107" t="s">
        <v>13</v>
      </c>
      <c r="W4" s="107" t="s">
        <v>17</v>
      </c>
      <c r="X4" s="108" t="s">
        <v>43</v>
      </c>
      <c r="Y4" s="107" t="s">
        <v>3</v>
      </c>
      <c r="Z4" s="108" t="s">
        <v>5</v>
      </c>
      <c r="AA4" s="108" t="s">
        <v>6</v>
      </c>
      <c r="AB4" s="108" t="s">
        <v>16</v>
      </c>
      <c r="AC4" s="109" t="s">
        <v>19</v>
      </c>
      <c r="AD4" s="108" t="s">
        <v>18</v>
      </c>
      <c r="AE4" s="107" t="s">
        <v>9</v>
      </c>
      <c r="AF4" s="110" t="s">
        <v>10</v>
      </c>
      <c r="AG4" s="44"/>
      <c r="AH4" s="13"/>
    </row>
    <row r="5" spans="1:34" ht="26.25" customHeight="1">
      <c r="A5" s="26"/>
      <c r="B5" s="92">
        <v>1</v>
      </c>
      <c r="C5" s="75" t="s">
        <v>29</v>
      </c>
      <c r="D5" s="72" t="s">
        <v>44</v>
      </c>
      <c r="E5" s="52"/>
      <c r="F5" s="83">
        <v>35.4</v>
      </c>
      <c r="G5" s="111">
        <v>4.71</v>
      </c>
      <c r="H5" s="112">
        <v>0</v>
      </c>
      <c r="I5" s="112">
        <v>34.65</v>
      </c>
      <c r="J5" s="111">
        <v>4.79</v>
      </c>
      <c r="K5" s="112">
        <v>0</v>
      </c>
      <c r="L5" s="112">
        <v>0</v>
      </c>
      <c r="M5" s="112">
        <v>0</v>
      </c>
      <c r="N5" s="83">
        <v>34.95</v>
      </c>
      <c r="O5" s="111">
        <v>4.76</v>
      </c>
      <c r="P5" s="112">
        <v>0</v>
      </c>
      <c r="Q5" s="83">
        <v>30.75</v>
      </c>
      <c r="R5" s="111">
        <v>4.65</v>
      </c>
      <c r="S5" s="28">
        <f aca="true" t="shared" si="0" ref="S5:S10">SUM(F5,I5,N5,Q5)</f>
        <v>135.75</v>
      </c>
      <c r="T5" s="28">
        <f aca="true" t="shared" si="1" ref="T5:T10">MIN(F5,I5,N5,Q5)</f>
        <v>30.75</v>
      </c>
      <c r="U5" s="28">
        <f aca="true" t="shared" si="2" ref="U5:U10">MAX(F5,I5,N5,Q5)</f>
        <v>35.4</v>
      </c>
      <c r="V5" s="113">
        <f aca="true" t="shared" si="3" ref="V5:V10">SUM(S5-T5)</f>
        <v>105</v>
      </c>
      <c r="W5" s="113">
        <f aca="true" t="shared" si="4" ref="W5:W10">MIN(G5,J5,O5,R5)</f>
        <v>4.65</v>
      </c>
      <c r="X5" s="85">
        <v>1</v>
      </c>
      <c r="Y5" s="114">
        <f aca="true" t="shared" si="5" ref="Y5:Y10">MAX(F5,I5,N5,Q5)</f>
        <v>35.4</v>
      </c>
      <c r="Z5" s="28">
        <f aca="true" t="shared" si="6" ref="Z5:Z10">AVERAGE(,F5,I5,N5,Q5)</f>
        <v>27.15</v>
      </c>
      <c r="AA5" s="115">
        <v>34.1</v>
      </c>
      <c r="AB5" s="90" t="s">
        <v>25</v>
      </c>
      <c r="AC5" s="28">
        <f aca="true" t="shared" si="7" ref="AC5:AC10">MAX(U5,AA5)</f>
        <v>35.4</v>
      </c>
      <c r="AD5" s="123">
        <f aca="true" t="shared" si="8" ref="AD5:AD10">MIN(W5,AB5)</f>
        <v>4.65</v>
      </c>
      <c r="AE5" s="116">
        <v>82.51</v>
      </c>
      <c r="AF5" s="124">
        <f aca="true" t="shared" si="9" ref="AF5:AF10">SUM(3600/AD5*AE5/5280)</f>
        <v>12.09824046920821</v>
      </c>
      <c r="AG5" s="46"/>
      <c r="AH5" s="13"/>
    </row>
    <row r="6" spans="1:34" ht="26.25" customHeight="1">
      <c r="A6" s="26"/>
      <c r="B6" s="91">
        <v>2</v>
      </c>
      <c r="C6" s="76" t="s">
        <v>31</v>
      </c>
      <c r="D6" s="72" t="s">
        <v>26</v>
      </c>
      <c r="E6" s="52"/>
      <c r="F6" s="27">
        <v>29.25</v>
      </c>
      <c r="G6" s="27">
        <v>5.21</v>
      </c>
      <c r="H6" s="27">
        <v>0</v>
      </c>
      <c r="I6" s="137">
        <v>28.05</v>
      </c>
      <c r="J6" s="27">
        <v>5.43</v>
      </c>
      <c r="K6" s="27">
        <v>0</v>
      </c>
      <c r="L6" s="27">
        <v>0</v>
      </c>
      <c r="M6" s="27">
        <v>0</v>
      </c>
      <c r="N6" s="27">
        <v>27.1</v>
      </c>
      <c r="O6" s="27">
        <v>5.49</v>
      </c>
      <c r="P6" s="27">
        <v>0</v>
      </c>
      <c r="Q6" s="27">
        <v>30</v>
      </c>
      <c r="R6" s="27">
        <v>4.94</v>
      </c>
      <c r="S6" s="28">
        <f t="shared" si="0"/>
        <v>114.4</v>
      </c>
      <c r="T6" s="28">
        <f t="shared" si="1"/>
        <v>27.1</v>
      </c>
      <c r="U6" s="28">
        <f t="shared" si="2"/>
        <v>30</v>
      </c>
      <c r="V6" s="28">
        <f t="shared" si="3"/>
        <v>87.30000000000001</v>
      </c>
      <c r="W6" s="28">
        <f t="shared" si="4"/>
        <v>4.94</v>
      </c>
      <c r="X6" s="84">
        <v>3</v>
      </c>
      <c r="Y6" s="86">
        <f t="shared" si="5"/>
        <v>30</v>
      </c>
      <c r="Z6" s="28">
        <f t="shared" si="6"/>
        <v>22.880000000000003</v>
      </c>
      <c r="AA6" s="93">
        <v>29.9</v>
      </c>
      <c r="AB6" s="90" t="s">
        <v>25</v>
      </c>
      <c r="AC6" s="28">
        <f t="shared" si="7"/>
        <v>30</v>
      </c>
      <c r="AD6" s="28">
        <f t="shared" si="8"/>
        <v>4.94</v>
      </c>
      <c r="AE6" s="116">
        <v>82.51</v>
      </c>
      <c r="AF6" s="29">
        <f t="shared" si="9"/>
        <v>11.38801987486198</v>
      </c>
      <c r="AG6" s="46"/>
      <c r="AH6" s="13"/>
    </row>
    <row r="7" spans="1:34" s="5" customFormat="1" ht="26.25" customHeight="1" thickBot="1">
      <c r="A7" s="26"/>
      <c r="B7" s="91">
        <v>3</v>
      </c>
      <c r="C7" s="75" t="s">
        <v>30</v>
      </c>
      <c r="D7" s="72" t="s">
        <v>44</v>
      </c>
      <c r="E7" s="52">
        <v>17</v>
      </c>
      <c r="F7" s="27">
        <v>28.75</v>
      </c>
      <c r="G7" s="27">
        <v>5.02</v>
      </c>
      <c r="H7" s="27">
        <v>0</v>
      </c>
      <c r="I7" s="27">
        <v>24.4</v>
      </c>
      <c r="J7" s="27">
        <v>6.22</v>
      </c>
      <c r="K7" s="27">
        <v>0</v>
      </c>
      <c r="L7" s="27">
        <v>0</v>
      </c>
      <c r="M7" s="27">
        <v>0</v>
      </c>
      <c r="N7" s="27">
        <v>29.4</v>
      </c>
      <c r="O7" s="27">
        <v>5.5</v>
      </c>
      <c r="P7" s="27">
        <v>0</v>
      </c>
      <c r="Q7" s="27">
        <v>29.4</v>
      </c>
      <c r="R7" s="27">
        <v>5.34</v>
      </c>
      <c r="S7" s="28">
        <f t="shared" si="0"/>
        <v>111.94999999999999</v>
      </c>
      <c r="T7" s="28">
        <f t="shared" si="1"/>
        <v>24.4</v>
      </c>
      <c r="U7" s="28">
        <f t="shared" si="2"/>
        <v>29.4</v>
      </c>
      <c r="V7" s="28">
        <f t="shared" si="3"/>
        <v>87.54999999999998</v>
      </c>
      <c r="W7" s="28">
        <f t="shared" si="4"/>
        <v>5.02</v>
      </c>
      <c r="X7" s="84">
        <v>2</v>
      </c>
      <c r="Y7" s="86">
        <f t="shared" si="5"/>
        <v>29.4</v>
      </c>
      <c r="Z7" s="28">
        <f t="shared" si="6"/>
        <v>22.389999999999997</v>
      </c>
      <c r="AA7" s="86">
        <v>29.9</v>
      </c>
      <c r="AB7" s="90" t="s">
        <v>25</v>
      </c>
      <c r="AC7" s="28">
        <f t="shared" si="7"/>
        <v>29.9</v>
      </c>
      <c r="AD7" s="28">
        <f t="shared" si="8"/>
        <v>5.02</v>
      </c>
      <c r="AE7" s="116">
        <v>82.51</v>
      </c>
      <c r="AF7" s="29">
        <f t="shared" si="9"/>
        <v>11.206537486417965</v>
      </c>
      <c r="AG7" s="46"/>
      <c r="AH7" s="13"/>
    </row>
    <row r="8" spans="1:34" s="3" customFormat="1" ht="26.25" customHeight="1">
      <c r="A8" s="26"/>
      <c r="B8" s="91">
        <v>4</v>
      </c>
      <c r="C8" s="77" t="s">
        <v>33</v>
      </c>
      <c r="D8" s="72" t="s">
        <v>26</v>
      </c>
      <c r="E8" s="52">
        <v>18</v>
      </c>
      <c r="F8" s="27">
        <v>23.45</v>
      </c>
      <c r="G8" s="27">
        <v>6.04</v>
      </c>
      <c r="H8" s="27">
        <v>0</v>
      </c>
      <c r="I8" s="27">
        <v>21.2</v>
      </c>
      <c r="J8" s="27">
        <v>6.03</v>
      </c>
      <c r="K8" s="27">
        <v>0</v>
      </c>
      <c r="L8" s="27">
        <v>0</v>
      </c>
      <c r="M8" s="27">
        <v>0</v>
      </c>
      <c r="N8" s="27">
        <v>25.85</v>
      </c>
      <c r="O8" s="27">
        <v>5.78</v>
      </c>
      <c r="P8" s="27">
        <v>0</v>
      </c>
      <c r="Q8" s="27">
        <v>27.75</v>
      </c>
      <c r="R8" s="27">
        <v>5.67</v>
      </c>
      <c r="S8" s="28">
        <f t="shared" si="0"/>
        <v>98.25</v>
      </c>
      <c r="T8" s="28">
        <f t="shared" si="1"/>
        <v>21.2</v>
      </c>
      <c r="U8" s="28">
        <f t="shared" si="2"/>
        <v>27.75</v>
      </c>
      <c r="V8" s="28">
        <f t="shared" si="3"/>
        <v>77.05</v>
      </c>
      <c r="W8" s="28">
        <f t="shared" si="4"/>
        <v>5.67</v>
      </c>
      <c r="X8" s="84">
        <v>5</v>
      </c>
      <c r="Y8" s="86">
        <f t="shared" si="5"/>
        <v>27.75</v>
      </c>
      <c r="Z8" s="28">
        <f t="shared" si="6"/>
        <v>19.65</v>
      </c>
      <c r="AA8" s="88">
        <v>23.35</v>
      </c>
      <c r="AB8" s="28">
        <v>6.72</v>
      </c>
      <c r="AC8" s="28">
        <f t="shared" si="7"/>
        <v>27.75</v>
      </c>
      <c r="AD8" s="28">
        <f t="shared" si="8"/>
        <v>5.67</v>
      </c>
      <c r="AE8" s="116">
        <v>82.51</v>
      </c>
      <c r="AF8" s="29">
        <f t="shared" si="9"/>
        <v>9.921837421837422</v>
      </c>
      <c r="AG8" s="46"/>
      <c r="AH8" s="13"/>
    </row>
    <row r="9" spans="1:34" ht="26.25" customHeight="1">
      <c r="A9" s="26"/>
      <c r="B9" s="91">
        <v>5</v>
      </c>
      <c r="C9" s="78" t="s">
        <v>34</v>
      </c>
      <c r="D9" s="72" t="s">
        <v>44</v>
      </c>
      <c r="E9" s="52"/>
      <c r="F9" s="27">
        <v>20.3</v>
      </c>
      <c r="G9" s="27">
        <v>5.71</v>
      </c>
      <c r="H9" s="27">
        <v>0</v>
      </c>
      <c r="I9" s="27">
        <v>21</v>
      </c>
      <c r="J9" s="27">
        <v>6.56</v>
      </c>
      <c r="K9" s="27">
        <v>0</v>
      </c>
      <c r="L9" s="27">
        <v>0</v>
      </c>
      <c r="M9" s="27">
        <v>0</v>
      </c>
      <c r="N9" s="27">
        <v>25.1</v>
      </c>
      <c r="O9" s="27">
        <v>5.4</v>
      </c>
      <c r="P9" s="27">
        <v>0</v>
      </c>
      <c r="Q9" s="27">
        <v>24.95</v>
      </c>
      <c r="R9" s="27">
        <v>5.46</v>
      </c>
      <c r="S9" s="28">
        <f t="shared" si="0"/>
        <v>91.35000000000001</v>
      </c>
      <c r="T9" s="28">
        <f t="shared" si="1"/>
        <v>20.3</v>
      </c>
      <c r="U9" s="28">
        <f t="shared" si="2"/>
        <v>25.1</v>
      </c>
      <c r="V9" s="28">
        <f t="shared" si="3"/>
        <v>71.05000000000001</v>
      </c>
      <c r="W9" s="28">
        <f t="shared" si="4"/>
        <v>5.4</v>
      </c>
      <c r="X9" s="84">
        <f>AVERAGE(G9,J9,O9,R9)</f>
        <v>5.782500000000001</v>
      </c>
      <c r="Y9" s="88">
        <f t="shared" si="5"/>
        <v>25.1</v>
      </c>
      <c r="Z9" s="28">
        <f t="shared" si="6"/>
        <v>18.270000000000003</v>
      </c>
      <c r="AA9" s="88">
        <v>28.3</v>
      </c>
      <c r="AB9" s="28">
        <v>5.83</v>
      </c>
      <c r="AC9" s="28">
        <f t="shared" si="7"/>
        <v>28.3</v>
      </c>
      <c r="AD9" s="28">
        <f t="shared" si="8"/>
        <v>5.4</v>
      </c>
      <c r="AE9" s="116">
        <v>82.51</v>
      </c>
      <c r="AF9" s="29">
        <f t="shared" si="9"/>
        <v>10.417929292929292</v>
      </c>
      <c r="AG9" s="46"/>
      <c r="AH9" s="13"/>
    </row>
    <row r="10" spans="1:34" ht="26.25" customHeight="1">
      <c r="A10" s="26"/>
      <c r="B10" s="91">
        <v>6</v>
      </c>
      <c r="C10" s="75" t="s">
        <v>32</v>
      </c>
      <c r="D10" s="72" t="s">
        <v>26</v>
      </c>
      <c r="E10" s="52"/>
      <c r="F10" s="27">
        <v>27.75</v>
      </c>
      <c r="G10" s="27">
        <v>5.74</v>
      </c>
      <c r="H10" s="27">
        <v>0</v>
      </c>
      <c r="I10" s="27">
        <v>26.2</v>
      </c>
      <c r="J10" s="27">
        <v>6</v>
      </c>
      <c r="K10" s="27">
        <v>0</v>
      </c>
      <c r="L10" s="27">
        <v>0</v>
      </c>
      <c r="M10" s="27">
        <v>0</v>
      </c>
      <c r="N10" s="27">
        <v>26.75</v>
      </c>
      <c r="O10" s="27">
        <v>6.11</v>
      </c>
      <c r="P10" s="27">
        <v>0</v>
      </c>
      <c r="Q10" s="27">
        <v>25.25</v>
      </c>
      <c r="R10" s="27">
        <v>5.79</v>
      </c>
      <c r="S10" s="28">
        <f t="shared" si="0"/>
        <v>105.95</v>
      </c>
      <c r="T10" s="28">
        <f t="shared" si="1"/>
        <v>25.25</v>
      </c>
      <c r="U10" s="28">
        <f t="shared" si="2"/>
        <v>27.75</v>
      </c>
      <c r="V10" s="28">
        <f t="shared" si="3"/>
        <v>80.7</v>
      </c>
      <c r="W10" s="28">
        <f t="shared" si="4"/>
        <v>5.74</v>
      </c>
      <c r="X10" s="84">
        <v>4</v>
      </c>
      <c r="Y10" s="87">
        <f t="shared" si="5"/>
        <v>27.75</v>
      </c>
      <c r="Z10" s="28">
        <f t="shared" si="6"/>
        <v>21.19</v>
      </c>
      <c r="AA10" s="87">
        <v>25.65</v>
      </c>
      <c r="AB10" s="90" t="s">
        <v>25</v>
      </c>
      <c r="AC10" s="28">
        <f t="shared" si="7"/>
        <v>27.75</v>
      </c>
      <c r="AD10" s="28">
        <f t="shared" si="8"/>
        <v>5.74</v>
      </c>
      <c r="AE10" s="116">
        <v>82.51</v>
      </c>
      <c r="AF10" s="29">
        <f t="shared" si="9"/>
        <v>9.80083940449794</v>
      </c>
      <c r="AG10" s="46"/>
      <c r="AH10" s="13"/>
    </row>
    <row r="11" spans="1:34" s="2" customFormat="1" ht="12" customHeight="1">
      <c r="A11" s="26"/>
      <c r="B11" s="91"/>
      <c r="C11" s="129"/>
      <c r="D11" s="130"/>
      <c r="E11" s="131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27"/>
      <c r="T11" s="127"/>
      <c r="U11" s="127"/>
      <c r="V11" s="127"/>
      <c r="W11" s="127"/>
      <c r="X11" s="133"/>
      <c r="Y11" s="127"/>
      <c r="Z11" s="127"/>
      <c r="AA11" s="127"/>
      <c r="AB11" s="134"/>
      <c r="AC11" s="127"/>
      <c r="AD11" s="127"/>
      <c r="AE11" s="135"/>
      <c r="AF11" s="136"/>
      <c r="AG11" s="46"/>
      <c r="AH11" s="13"/>
    </row>
    <row r="12" spans="1:34" s="2" customFormat="1" ht="26.25" customHeight="1">
      <c r="A12" s="26"/>
      <c r="B12" s="92">
        <v>1</v>
      </c>
      <c r="C12" s="76" t="s">
        <v>35</v>
      </c>
      <c r="D12" s="72" t="s">
        <v>27</v>
      </c>
      <c r="E12" s="52">
        <v>14</v>
      </c>
      <c r="F12" s="80">
        <v>27.15</v>
      </c>
      <c r="G12" s="81">
        <v>5.76</v>
      </c>
      <c r="H12" s="27">
        <v>0</v>
      </c>
      <c r="I12" s="80">
        <v>27.1</v>
      </c>
      <c r="J12" s="81">
        <v>6</v>
      </c>
      <c r="K12" s="27">
        <v>0</v>
      </c>
      <c r="L12" s="27">
        <v>0</v>
      </c>
      <c r="M12" s="27">
        <v>0</v>
      </c>
      <c r="N12" s="80">
        <v>26.9</v>
      </c>
      <c r="O12" s="81">
        <v>5.81</v>
      </c>
      <c r="P12" s="27">
        <v>0</v>
      </c>
      <c r="Q12" s="80">
        <v>25.9</v>
      </c>
      <c r="R12" s="81">
        <v>5.74</v>
      </c>
      <c r="S12" s="28">
        <f>SUM(F12,I12,N12,Q12)</f>
        <v>107.05000000000001</v>
      </c>
      <c r="T12" s="28">
        <f>MIN(F12,I12,N12,Q12)</f>
        <v>25.9</v>
      </c>
      <c r="U12" s="28">
        <f>MAX(F12,I12,N12,Q12)</f>
        <v>27.15</v>
      </c>
      <c r="V12" s="28">
        <f>SUM(S12-T12)</f>
        <v>81.15</v>
      </c>
      <c r="W12" s="28">
        <f>MIN(G12,J12,O12,R12)</f>
        <v>5.74</v>
      </c>
      <c r="X12" s="85">
        <v>1</v>
      </c>
      <c r="Y12" s="87">
        <f>MAX(F12,I12,N12,Q12)</f>
        <v>27.15</v>
      </c>
      <c r="Z12" s="28">
        <f>AVERAGE(,F12,I12,N12,Q12)</f>
        <v>21.410000000000004</v>
      </c>
      <c r="AA12" s="87">
        <v>26.8</v>
      </c>
      <c r="AB12" s="28">
        <v>6.02</v>
      </c>
      <c r="AC12" s="28">
        <f>MAX(U12,AA12)</f>
        <v>27.15</v>
      </c>
      <c r="AD12" s="113">
        <f>MIN(W12,AB12)</f>
        <v>5.74</v>
      </c>
      <c r="AE12" s="116">
        <v>82.51</v>
      </c>
      <c r="AF12" s="122">
        <f>SUM(3600/AD12*AE12/5280)</f>
        <v>9.80083940449794</v>
      </c>
      <c r="AG12" s="46"/>
      <c r="AH12" s="13"/>
    </row>
    <row r="13" spans="1:34" s="2" customFormat="1" ht="26.25" customHeight="1">
      <c r="A13" s="26"/>
      <c r="B13" s="91">
        <v>2</v>
      </c>
      <c r="C13" s="79" t="s">
        <v>36</v>
      </c>
      <c r="D13" s="72" t="s">
        <v>27</v>
      </c>
      <c r="E13" s="52"/>
      <c r="F13" s="27">
        <v>25.3</v>
      </c>
      <c r="G13" s="27">
        <v>6.46</v>
      </c>
      <c r="H13" s="27">
        <v>0</v>
      </c>
      <c r="I13" s="27">
        <v>22.75</v>
      </c>
      <c r="J13" s="27">
        <v>6.64</v>
      </c>
      <c r="K13" s="27">
        <v>0</v>
      </c>
      <c r="L13" s="27">
        <v>0</v>
      </c>
      <c r="M13" s="27">
        <v>0</v>
      </c>
      <c r="N13" s="27">
        <v>23.3</v>
      </c>
      <c r="O13" s="27">
        <v>6.38</v>
      </c>
      <c r="P13" s="27">
        <v>0</v>
      </c>
      <c r="Q13" s="27">
        <v>25.2</v>
      </c>
      <c r="R13" s="27">
        <v>6.45</v>
      </c>
      <c r="S13" s="28">
        <f>SUM(F13,I13,N13,Q13)</f>
        <v>96.55</v>
      </c>
      <c r="T13" s="28">
        <f>MIN(F13,I13,N13,Q13)</f>
        <v>22.75</v>
      </c>
      <c r="U13" s="28">
        <f>MAX(F13,I13,N13,Q13)</f>
        <v>25.3</v>
      </c>
      <c r="V13" s="28">
        <f>SUM(S13-T13)</f>
        <v>73.8</v>
      </c>
      <c r="W13" s="28">
        <f>MIN(G13,J13,O13,R13)</f>
        <v>6.38</v>
      </c>
      <c r="X13" s="84">
        <v>2</v>
      </c>
      <c r="Y13" s="87">
        <f>MAX(F13,I13,N13,Q13)</f>
        <v>25.3</v>
      </c>
      <c r="Z13" s="28">
        <f>AVERAGE(,F13,I13,N13,Q13)</f>
        <v>19.31</v>
      </c>
      <c r="AA13" s="86">
        <v>25.1</v>
      </c>
      <c r="AB13" s="90" t="s">
        <v>25</v>
      </c>
      <c r="AC13" s="28">
        <f>MAX(U13,AA13)</f>
        <v>25.3</v>
      </c>
      <c r="AD13" s="28">
        <f>MIN(W13,AB13)</f>
        <v>6.38</v>
      </c>
      <c r="AE13" s="116">
        <v>82.51</v>
      </c>
      <c r="AF13" s="29">
        <f>SUM(3600/AD13*AE13/5280)</f>
        <v>8.817683100598462</v>
      </c>
      <c r="AG13" s="46"/>
      <c r="AH13" s="13"/>
    </row>
    <row r="14" spans="1:34" s="2" customFormat="1" ht="26.25" customHeight="1">
      <c r="A14" s="26"/>
      <c r="B14" s="91">
        <v>3</v>
      </c>
      <c r="C14" s="78" t="s">
        <v>38</v>
      </c>
      <c r="D14" s="72" t="s">
        <v>27</v>
      </c>
      <c r="E14" s="52"/>
      <c r="F14" s="27">
        <v>22.25</v>
      </c>
      <c r="G14" s="27">
        <v>6.56</v>
      </c>
      <c r="H14" s="27">
        <v>0</v>
      </c>
      <c r="I14" s="27">
        <v>22.55</v>
      </c>
      <c r="J14" s="27">
        <v>6.96</v>
      </c>
      <c r="K14" s="27">
        <v>0</v>
      </c>
      <c r="L14" s="27">
        <v>0</v>
      </c>
      <c r="M14" s="27">
        <v>0</v>
      </c>
      <c r="N14" s="27">
        <v>13.75</v>
      </c>
      <c r="O14" s="27">
        <v>6.93</v>
      </c>
      <c r="P14" s="27">
        <v>0</v>
      </c>
      <c r="Q14" s="27">
        <v>21.75</v>
      </c>
      <c r="R14" s="27">
        <v>6.99</v>
      </c>
      <c r="S14" s="28">
        <f>SUM(F14,I14,N14,Q14)</f>
        <v>80.3</v>
      </c>
      <c r="T14" s="28">
        <f>MIN(F14,I14,N14,Q14)</f>
        <v>13.75</v>
      </c>
      <c r="U14" s="28">
        <f>MAX(F14,I14,N14,Q14)</f>
        <v>22.55</v>
      </c>
      <c r="V14" s="28">
        <f>SUM(S14-T14)</f>
        <v>66.55</v>
      </c>
      <c r="W14" s="28">
        <f>MIN(G14,J14,O14,R14)</f>
        <v>6.56</v>
      </c>
      <c r="X14" s="84">
        <v>4</v>
      </c>
      <c r="Y14" s="87">
        <f>MAX(F14,I14,N14,Q14)</f>
        <v>22.55</v>
      </c>
      <c r="Z14" s="28">
        <f>AVERAGE(,F14,I14,N14,Q14)</f>
        <v>16.06</v>
      </c>
      <c r="AA14" s="93">
        <v>21.7</v>
      </c>
      <c r="AB14" s="28">
        <v>7.16</v>
      </c>
      <c r="AC14" s="28">
        <f>MAX(U14,AA14)</f>
        <v>22.55</v>
      </c>
      <c r="AD14" s="28">
        <f>MIN(W14,AB14)</f>
        <v>6.56</v>
      </c>
      <c r="AE14" s="116">
        <v>82.51</v>
      </c>
      <c r="AF14" s="29">
        <f>SUM(3600/AD14*AE14/5280)</f>
        <v>8.5757344789357</v>
      </c>
      <c r="AG14" s="46"/>
      <c r="AH14" s="13"/>
    </row>
    <row r="15" spans="1:34" s="2" customFormat="1" ht="26.25" customHeight="1">
      <c r="A15" s="26"/>
      <c r="B15" s="91">
        <v>4</v>
      </c>
      <c r="C15" s="75" t="s">
        <v>37</v>
      </c>
      <c r="D15" s="73" t="s">
        <v>27</v>
      </c>
      <c r="E15" s="52"/>
      <c r="F15" s="27">
        <v>25.7</v>
      </c>
      <c r="G15" s="27" t="s">
        <v>25</v>
      </c>
      <c r="H15" s="27">
        <v>0</v>
      </c>
      <c r="I15" s="27">
        <v>21.65</v>
      </c>
      <c r="J15" s="27">
        <v>6.45</v>
      </c>
      <c r="K15" s="27">
        <v>0</v>
      </c>
      <c r="L15" s="27">
        <v>0</v>
      </c>
      <c r="M15" s="27">
        <v>0</v>
      </c>
      <c r="N15" s="27">
        <v>22.9</v>
      </c>
      <c r="O15" s="27">
        <v>6.33</v>
      </c>
      <c r="P15" s="27">
        <v>0</v>
      </c>
      <c r="Q15" s="27">
        <v>23.1</v>
      </c>
      <c r="R15" s="27">
        <v>6.54</v>
      </c>
      <c r="S15" s="28">
        <f>SUM(F15,I15,N15,Q15)</f>
        <v>93.35</v>
      </c>
      <c r="T15" s="28">
        <f>MIN(F15,I15,N15,Q15)</f>
        <v>21.65</v>
      </c>
      <c r="U15" s="28">
        <f>MAX(F15,I15,N15,Q15)</f>
        <v>25.7</v>
      </c>
      <c r="V15" s="28">
        <f>SUM(S15-T15)</f>
        <v>71.69999999999999</v>
      </c>
      <c r="W15" s="28">
        <f>MIN(G15,J15,O15,R15)</f>
        <v>6.33</v>
      </c>
      <c r="X15" s="84">
        <v>3</v>
      </c>
      <c r="Y15" s="87">
        <f>MAX(F15,I15,N15,Q15)</f>
        <v>25.7</v>
      </c>
      <c r="Z15" s="28">
        <f>AVERAGE(,F15,I15,N15,Q15)</f>
        <v>18.669999999999998</v>
      </c>
      <c r="AA15" s="88">
        <v>11.05</v>
      </c>
      <c r="AB15" s="28">
        <v>6.03</v>
      </c>
      <c r="AC15" s="28">
        <f>MAX(U15,AA15)</f>
        <v>25.7</v>
      </c>
      <c r="AD15" s="28">
        <f>MIN(W15,AB15)</f>
        <v>6.03</v>
      </c>
      <c r="AE15" s="116">
        <v>82.51</v>
      </c>
      <c r="AF15" s="29">
        <f>SUM(3600/AD15*AE15/5280)</f>
        <v>9.329488919041157</v>
      </c>
      <c r="AG15" s="46"/>
      <c r="AH15" s="13"/>
    </row>
    <row r="16" spans="1:34" s="2" customFormat="1" ht="26.25" customHeight="1">
      <c r="A16" s="26"/>
      <c r="B16" s="91">
        <v>5</v>
      </c>
      <c r="C16" s="77" t="s">
        <v>39</v>
      </c>
      <c r="D16" s="73" t="s">
        <v>27</v>
      </c>
      <c r="E16" s="52">
        <v>15</v>
      </c>
      <c r="F16" s="27">
        <v>18.75</v>
      </c>
      <c r="G16" s="27">
        <v>7.2</v>
      </c>
      <c r="H16" s="27">
        <v>0</v>
      </c>
      <c r="I16" s="27">
        <v>15.3</v>
      </c>
      <c r="J16" s="27">
        <v>7.42</v>
      </c>
      <c r="K16" s="27">
        <v>0</v>
      </c>
      <c r="L16" s="27">
        <v>0</v>
      </c>
      <c r="M16" s="27">
        <v>0</v>
      </c>
      <c r="N16" s="27">
        <v>19.1</v>
      </c>
      <c r="O16" s="27">
        <v>7.16</v>
      </c>
      <c r="P16" s="27">
        <v>0</v>
      </c>
      <c r="Q16" s="27">
        <v>18.3</v>
      </c>
      <c r="R16" s="27">
        <v>6.99</v>
      </c>
      <c r="S16" s="28">
        <f>SUM(F16,I16,N16,Q16)</f>
        <v>71.45</v>
      </c>
      <c r="T16" s="28">
        <f>MIN(F16,I16,N16,Q16)</f>
        <v>15.3</v>
      </c>
      <c r="U16" s="28">
        <f>MAX(F16,I16,N16,Q16)</f>
        <v>19.1</v>
      </c>
      <c r="V16" s="28">
        <f>SUM(S16-T16)</f>
        <v>56.150000000000006</v>
      </c>
      <c r="W16" s="28">
        <f>MIN(G16,J16,O16,R16)</f>
        <v>6.99</v>
      </c>
      <c r="X16" s="84">
        <v>5</v>
      </c>
      <c r="Y16" s="88">
        <f>MAX(F16,I16,N16,Q16)</f>
        <v>19.1</v>
      </c>
      <c r="Z16" s="28">
        <f>AVERAGE(,F16,I16,N16,Q16)</f>
        <v>14.290000000000001</v>
      </c>
      <c r="AA16" s="86">
        <v>19.95</v>
      </c>
      <c r="AB16" s="28">
        <v>6.61</v>
      </c>
      <c r="AC16" s="28">
        <f>MAX(U16,AA16)</f>
        <v>19.95</v>
      </c>
      <c r="AD16" s="28">
        <f>MIN(W16,AB16)</f>
        <v>6.61</v>
      </c>
      <c r="AE16" s="116">
        <v>82.51</v>
      </c>
      <c r="AF16" s="29">
        <f>SUM(3600/AD16*AE16/5280)</f>
        <v>8.510865080456608</v>
      </c>
      <c r="AG16" s="46"/>
      <c r="AH16" s="13"/>
    </row>
    <row r="17" spans="1:34" s="2" customFormat="1" ht="12.75" customHeight="1">
      <c r="A17" s="26"/>
      <c r="B17" s="91"/>
      <c r="C17" s="77"/>
      <c r="D17" s="73"/>
      <c r="E17" s="52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8"/>
      <c r="T17" s="28"/>
      <c r="U17" s="28"/>
      <c r="V17" s="28"/>
      <c r="W17" s="28"/>
      <c r="X17" s="84"/>
      <c r="Y17" s="128"/>
      <c r="Z17" s="127"/>
      <c r="AA17" s="128"/>
      <c r="AB17" s="28"/>
      <c r="AC17" s="28"/>
      <c r="AD17" s="28"/>
      <c r="AE17" s="116"/>
      <c r="AF17" s="29"/>
      <c r="AG17" s="46"/>
      <c r="AH17" s="13"/>
    </row>
    <row r="18" spans="1:34" s="2" customFormat="1" ht="26.25" customHeight="1">
      <c r="A18" s="26"/>
      <c r="B18" s="92">
        <v>1</v>
      </c>
      <c r="C18" s="75" t="s">
        <v>41</v>
      </c>
      <c r="D18" s="72" t="s">
        <v>28</v>
      </c>
      <c r="E18" s="52"/>
      <c r="F18" s="27">
        <v>29.75</v>
      </c>
      <c r="G18" s="27">
        <v>5.43</v>
      </c>
      <c r="H18" s="27">
        <v>0</v>
      </c>
      <c r="I18" s="27">
        <v>27.1</v>
      </c>
      <c r="J18" s="81">
        <v>5.52</v>
      </c>
      <c r="K18" s="27">
        <v>0</v>
      </c>
      <c r="L18" s="27">
        <v>0</v>
      </c>
      <c r="M18" s="27">
        <v>0</v>
      </c>
      <c r="N18" s="27">
        <v>27.4</v>
      </c>
      <c r="O18" s="81">
        <v>5.26</v>
      </c>
      <c r="P18" s="27">
        <v>0</v>
      </c>
      <c r="Q18" s="27">
        <v>28.75</v>
      </c>
      <c r="R18" s="81">
        <v>5.3</v>
      </c>
      <c r="S18" s="28">
        <f>SUM(F18,I18,N18,Q18)</f>
        <v>113</v>
      </c>
      <c r="T18" s="28">
        <f>MIN(F18,I18,N18,Q18)</f>
        <v>27.1</v>
      </c>
      <c r="U18" s="28">
        <f>MAX(F18,I18,N18,Q18)</f>
        <v>29.75</v>
      </c>
      <c r="V18" s="28">
        <f>SUM(S18-T18)</f>
        <v>85.9</v>
      </c>
      <c r="W18" s="28">
        <f>MIN(G18,J18,O18,R18)</f>
        <v>5.26</v>
      </c>
      <c r="X18" s="84">
        <v>2</v>
      </c>
      <c r="Y18" s="87">
        <f>MAX(F18,I18,N18,Q18)</f>
        <v>29.75</v>
      </c>
      <c r="Z18" s="28">
        <f>AVERAGE(,F18,I18,N18,Q18)</f>
        <v>22.6</v>
      </c>
      <c r="AA18" s="86">
        <v>33.2</v>
      </c>
      <c r="AB18" s="28">
        <v>4.95</v>
      </c>
      <c r="AC18" s="28">
        <f>MAX(U18,AA18)</f>
        <v>33.2</v>
      </c>
      <c r="AD18" s="113">
        <f>MIN(W18,AB18)</f>
        <v>4.95</v>
      </c>
      <c r="AE18" s="116">
        <v>82.51</v>
      </c>
      <c r="AF18" s="122">
        <f>SUM(3600/AD18*AE18/5280)</f>
        <v>11.365013774104684</v>
      </c>
      <c r="AG18" s="46"/>
      <c r="AH18" s="13"/>
    </row>
    <row r="19" spans="1:34" s="2" customFormat="1" ht="26.25" customHeight="1" thickBot="1">
      <c r="A19" s="26"/>
      <c r="B19" s="118">
        <v>2</v>
      </c>
      <c r="C19" s="119" t="s">
        <v>40</v>
      </c>
      <c r="D19" s="74" t="s">
        <v>28</v>
      </c>
      <c r="E19" s="53"/>
      <c r="F19" s="120">
        <v>31.9</v>
      </c>
      <c r="G19" s="82">
        <v>5.42</v>
      </c>
      <c r="H19" s="43">
        <v>0</v>
      </c>
      <c r="I19" s="138">
        <v>29.1</v>
      </c>
      <c r="J19" s="43">
        <v>5.68</v>
      </c>
      <c r="K19" s="43">
        <v>0</v>
      </c>
      <c r="L19" s="43">
        <v>0</v>
      </c>
      <c r="M19" s="43">
        <v>0</v>
      </c>
      <c r="N19" s="120">
        <v>30.75</v>
      </c>
      <c r="O19" s="43">
        <v>5.36</v>
      </c>
      <c r="P19" s="43">
        <v>0</v>
      </c>
      <c r="Q19" s="120">
        <v>31.3</v>
      </c>
      <c r="R19" s="43">
        <v>5.43</v>
      </c>
      <c r="S19" s="30">
        <f>SUM(F19,I19,N19,Q19)</f>
        <v>123.05</v>
      </c>
      <c r="T19" s="30">
        <f>MIN(F19,I19,N19,Q19)</f>
        <v>29.1</v>
      </c>
      <c r="U19" s="30">
        <f>MAX(F19,I19,N19,Q19)</f>
        <v>31.9</v>
      </c>
      <c r="V19" s="30">
        <f>SUM(S19-T19)</f>
        <v>93.94999999999999</v>
      </c>
      <c r="W19" s="30">
        <f>MIN(G19,J19,O19,R19)</f>
        <v>5.36</v>
      </c>
      <c r="X19" s="121">
        <v>1</v>
      </c>
      <c r="Y19" s="89">
        <f>MAX(F19,I19,N19,Q19)</f>
        <v>31.9</v>
      </c>
      <c r="Z19" s="30">
        <f>AVERAGE(,F19,I19,N19,Q19)</f>
        <v>24.61</v>
      </c>
      <c r="AA19" s="89">
        <v>33.1</v>
      </c>
      <c r="AB19" s="30">
        <v>5.16</v>
      </c>
      <c r="AC19" s="30">
        <f>MAX(U19,AA19)</f>
        <v>33.1</v>
      </c>
      <c r="AD19" s="30">
        <f>MIN(W19,AB19)</f>
        <v>5.16</v>
      </c>
      <c r="AE19" s="117">
        <v>82.51</v>
      </c>
      <c r="AF19" s="31">
        <f>SUM(3600/AD19*AE19/5280)</f>
        <v>10.902484143763214</v>
      </c>
      <c r="AG19" s="46"/>
      <c r="AH19" s="13"/>
    </row>
    <row r="20" spans="1:35" ht="21" customHeight="1" thickTop="1">
      <c r="A20" s="13"/>
      <c r="B20" s="32"/>
      <c r="C20" s="55" t="s">
        <v>23</v>
      </c>
      <c r="D20" s="125"/>
      <c r="E20" s="55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126"/>
      <c r="T20" s="126"/>
      <c r="U20" s="126"/>
      <c r="V20" s="126"/>
      <c r="W20" s="37"/>
      <c r="X20" s="37"/>
      <c r="Y20" s="37"/>
      <c r="Z20" s="37"/>
      <c r="AA20" s="37"/>
      <c r="AB20" s="37"/>
      <c r="AC20" s="37"/>
      <c r="AD20" s="37"/>
      <c r="AE20" s="48"/>
      <c r="AF20" s="39"/>
      <c r="AG20" s="39"/>
      <c r="AH20" s="13"/>
      <c r="AI20" s="12"/>
    </row>
    <row r="21" spans="1:34" ht="25.5" customHeight="1">
      <c r="A21" s="13"/>
      <c r="B21" s="32"/>
      <c r="C21" s="55"/>
      <c r="D21" s="56"/>
      <c r="E21" s="55"/>
      <c r="F21" s="58"/>
      <c r="G21" s="57"/>
      <c r="H21" s="57"/>
      <c r="I21" s="59"/>
      <c r="J21" s="57"/>
      <c r="K21" s="57"/>
      <c r="L21" s="57"/>
      <c r="M21" s="57"/>
      <c r="N21" s="57"/>
      <c r="O21" s="57"/>
      <c r="P21" s="36"/>
      <c r="Q21" s="36"/>
      <c r="R21" s="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48"/>
      <c r="AF21" s="39"/>
      <c r="AG21" s="39"/>
      <c r="AH21" s="51"/>
    </row>
    <row r="22" spans="1:49" s="5" customFormat="1" ht="25.5" customHeight="1" thickBot="1">
      <c r="A22" s="13"/>
      <c r="B22" s="32"/>
      <c r="C22" s="47"/>
      <c r="D22" s="70"/>
      <c r="E22" s="35"/>
      <c r="F22" s="36"/>
      <c r="G22" s="59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48"/>
      <c r="AF22" s="39"/>
      <c r="AG22" s="39"/>
      <c r="AH22" s="50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3" customFormat="1" ht="25.5" customHeight="1">
      <c r="A23" s="13"/>
      <c r="B23" s="32"/>
      <c r="C23" s="47"/>
      <c r="D23" s="41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48"/>
      <c r="AF23" s="39"/>
      <c r="AG23" s="39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</row>
    <row r="24" spans="1:49" ht="25.5" customHeight="1">
      <c r="A24" s="13"/>
      <c r="B24" s="32"/>
      <c r="C24" s="47"/>
      <c r="D24" s="34"/>
      <c r="E24" s="35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48"/>
      <c r="AF24" s="39"/>
      <c r="AG24" s="39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</row>
    <row r="25" spans="1:49" ht="25.5" customHeight="1">
      <c r="A25" s="13"/>
      <c r="B25" s="32"/>
      <c r="C25" s="47"/>
      <c r="D25" s="41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48"/>
      <c r="AF25" s="39"/>
      <c r="AG25" s="39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</row>
    <row r="26" spans="1:49" s="5" customFormat="1" ht="25.5" customHeight="1" thickBot="1">
      <c r="A26" s="13"/>
      <c r="B26" s="32"/>
      <c r="C26" s="47"/>
      <c r="D26" s="41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48"/>
      <c r="AF26" s="39"/>
      <c r="AG26" s="39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</row>
    <row r="27" spans="1:49" s="3" customFormat="1" ht="25.5" customHeight="1">
      <c r="A27" s="13"/>
      <c r="B27" s="32"/>
      <c r="C27" s="47"/>
      <c r="D27" s="41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48"/>
      <c r="AF27" s="39"/>
      <c r="AG27" s="39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</row>
    <row r="28" spans="1:49" ht="14.25" customHeight="1">
      <c r="A28" s="13"/>
      <c r="B28" s="32"/>
      <c r="C28" s="33"/>
      <c r="D28" s="34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8"/>
      <c r="AF28" s="39"/>
      <c r="AG28" s="39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</row>
    <row r="29" spans="1:49" ht="14.25" customHeight="1">
      <c r="A29" s="13"/>
      <c r="B29" s="40"/>
      <c r="C29" s="33"/>
      <c r="D29" s="41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8"/>
      <c r="AF29" s="39"/>
      <c r="AG29" s="39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</row>
    <row r="30" spans="1:49" s="5" customFormat="1" ht="14.25" customHeight="1" thickBot="1">
      <c r="A30" s="13"/>
      <c r="B30" s="32"/>
      <c r="C30" s="33"/>
      <c r="D30" s="41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8"/>
      <c r="AF30" s="39"/>
      <c r="AG30" s="39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49" s="3" customFormat="1" ht="14.25" customHeight="1">
      <c r="A31" s="13"/>
      <c r="B31" s="32"/>
      <c r="C31" s="33"/>
      <c r="D31" s="41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/>
      <c r="AF31" s="39"/>
      <c r="AG31" s="39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</row>
    <row r="32" spans="1:49" ht="14.25" customHeight="1">
      <c r="A32" s="13"/>
      <c r="B32" s="32"/>
      <c r="C32" s="33"/>
      <c r="D32" s="34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8"/>
      <c r="AF32" s="39"/>
      <c r="AG32" s="39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</row>
    <row r="33" spans="1:49" ht="64.5" customHeight="1">
      <c r="A33" s="13"/>
      <c r="B33" s="32"/>
      <c r="C33" s="33"/>
      <c r="D33" s="41"/>
      <c r="E33" s="35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8"/>
      <c r="AF33" s="39"/>
      <c r="AG33" s="39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</row>
    <row r="34" spans="1:49" s="2" customFormat="1" ht="14.25" customHeight="1">
      <c r="A34" s="13"/>
      <c r="B34" s="32"/>
      <c r="C34" s="33"/>
      <c r="D34" s="41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8"/>
      <c r="AF34" s="39"/>
      <c r="AG34" s="39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</row>
    <row r="35" spans="1:49" s="5" customFormat="1" ht="60" customHeight="1" thickBot="1">
      <c r="A35" s="13"/>
      <c r="B35" s="32"/>
      <c r="C35" s="33"/>
      <c r="D35" s="41"/>
      <c r="E35" s="35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8"/>
      <c r="AF35" s="39"/>
      <c r="AG35" s="39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</row>
    <row r="36" spans="2:33" s="13" customFormat="1" ht="14.25" customHeight="1">
      <c r="B36" s="32"/>
      <c r="C36" s="33"/>
      <c r="D36" s="34"/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8"/>
      <c r="AF36" s="39"/>
      <c r="AG36" s="39"/>
    </row>
    <row r="37" spans="1:33" ht="14.25" customHeight="1">
      <c r="A37" s="25"/>
      <c r="B37" s="32"/>
      <c r="C37" s="33"/>
      <c r="D37" s="41"/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42"/>
      <c r="AF37" s="39"/>
      <c r="AG37" s="39"/>
    </row>
    <row r="38" spans="1:33" ht="14.25" customHeight="1">
      <c r="A38" s="25"/>
      <c r="B38" s="32"/>
      <c r="C38" s="33"/>
      <c r="D38" s="41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42"/>
      <c r="AF38" s="39"/>
      <c r="AG38" s="39"/>
    </row>
    <row r="39" spans="1:33" s="2" customFormat="1" ht="14.25" customHeight="1">
      <c r="A39" s="13"/>
      <c r="B39" s="32"/>
      <c r="C39" s="33"/>
      <c r="D39" s="41"/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/>
      <c r="AF39" s="39"/>
      <c r="AG39" s="39"/>
    </row>
    <row r="40" spans="1:33" s="2" customFormat="1" ht="14.25" customHeight="1">
      <c r="A40" s="13"/>
      <c r="B40" s="32"/>
      <c r="C40" s="33"/>
      <c r="D40" s="34"/>
      <c r="E40" s="35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8"/>
      <c r="AF40" s="39"/>
      <c r="AG40" s="39"/>
    </row>
    <row r="41" spans="1:33" ht="14.25" customHeight="1">
      <c r="A41" s="13"/>
      <c r="B41" s="32"/>
      <c r="C41" s="33"/>
      <c r="D41" s="41"/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8"/>
      <c r="AF41" s="39"/>
      <c r="AG41" s="39"/>
    </row>
    <row r="42" spans="1:33" ht="14.25" customHeight="1">
      <c r="A42" s="13"/>
      <c r="B42" s="32"/>
      <c r="C42" s="33"/>
      <c r="D42" s="41"/>
      <c r="E42" s="3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8"/>
      <c r="AF42" s="39"/>
      <c r="AG42" s="39"/>
    </row>
    <row r="43" spans="1:33" ht="14.25" customHeight="1">
      <c r="A43" s="13"/>
      <c r="B43" s="32"/>
      <c r="C43" s="33"/>
      <c r="D43" s="41"/>
      <c r="E43" s="35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8"/>
      <c r="AF43" s="39"/>
      <c r="AG43" s="39"/>
    </row>
    <row r="44" spans="1:33" ht="12.75">
      <c r="A44" s="1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="1" customFormat="1" ht="12.75"/>
    <row r="46" s="1" customFormat="1" ht="12.75" hidden="1"/>
    <row r="47" s="1" customFormat="1" ht="12.75"/>
    <row r="48" s="1" customFormat="1" ht="12.75"/>
    <row r="49" s="1" customFormat="1" ht="57" customHeight="1"/>
    <row r="50" spans="2:30" s="1" customFormat="1" ht="48" customHeight="1">
      <c r="B50" s="6"/>
      <c r="C50" s="7"/>
      <c r="D50" s="11"/>
      <c r="E50" s="9"/>
      <c r="F50" s="7"/>
      <c r="G50" s="8"/>
      <c r="H50" s="9"/>
      <c r="I50" s="7"/>
      <c r="J50" s="8"/>
      <c r="K50" s="10"/>
      <c r="L50" s="7"/>
      <c r="M50" s="11"/>
      <c r="N50" s="7"/>
      <c r="O50" s="8"/>
      <c r="P50" s="9"/>
      <c r="Q50" s="7"/>
      <c r="R50" s="8"/>
      <c r="S50" s="9"/>
      <c r="T50" s="9"/>
      <c r="U50" s="9"/>
      <c r="V50" s="9"/>
      <c r="W50" s="6"/>
      <c r="X50" s="10"/>
      <c r="Y50" s="7"/>
      <c r="Z50" s="11"/>
      <c r="AA50" s="21"/>
      <c r="AB50" s="21"/>
      <c r="AC50" s="21"/>
      <c r="AD50" s="21"/>
    </row>
    <row r="51" spans="2:30" s="1" customFormat="1" ht="12.75">
      <c r="B51" s="6"/>
      <c r="C51" s="7"/>
      <c r="D51" s="11"/>
      <c r="E51" s="9"/>
      <c r="F51" s="7"/>
      <c r="G51" s="8"/>
      <c r="H51" s="9"/>
      <c r="I51" s="7"/>
      <c r="J51" s="8"/>
      <c r="K51" s="10"/>
      <c r="L51" s="7"/>
      <c r="M51" s="11"/>
      <c r="N51" s="7"/>
      <c r="O51" s="8"/>
      <c r="P51" s="9"/>
      <c r="Q51" s="7"/>
      <c r="R51" s="8"/>
      <c r="S51" s="9"/>
      <c r="T51" s="9"/>
      <c r="U51" s="9"/>
      <c r="V51" s="9"/>
      <c r="W51" s="6"/>
      <c r="X51" s="10"/>
      <c r="Y51" s="7"/>
      <c r="Z51" s="11"/>
      <c r="AA51" s="21"/>
      <c r="AB51" s="21"/>
      <c r="AC51" s="21"/>
      <c r="AD51" s="21"/>
    </row>
    <row r="52" spans="2:30" s="1" customFormat="1" ht="12.75">
      <c r="B52" s="6"/>
      <c r="C52" s="7"/>
      <c r="D52" s="11"/>
      <c r="E52" s="9"/>
      <c r="F52" s="7"/>
      <c r="G52" s="8"/>
      <c r="H52" s="9"/>
      <c r="I52" s="7"/>
      <c r="J52" s="8"/>
      <c r="K52" s="10"/>
      <c r="L52" s="7"/>
      <c r="M52" s="11"/>
      <c r="N52" s="7"/>
      <c r="O52" s="8"/>
      <c r="P52" s="9"/>
      <c r="Q52" s="7"/>
      <c r="R52" s="8"/>
      <c r="S52" s="9"/>
      <c r="T52" s="9"/>
      <c r="U52" s="9"/>
      <c r="V52" s="9"/>
      <c r="W52" s="6"/>
      <c r="X52" s="10"/>
      <c r="Y52" s="7"/>
      <c r="Z52" s="11"/>
      <c r="AA52" s="21"/>
      <c r="AB52" s="21"/>
      <c r="AC52" s="21"/>
      <c r="AD52" s="21"/>
    </row>
    <row r="53" spans="2:30" s="1" customFormat="1" ht="12.75">
      <c r="B53" s="6"/>
      <c r="C53" s="7"/>
      <c r="D53" s="11"/>
      <c r="E53" s="9"/>
      <c r="F53" s="7"/>
      <c r="G53" s="8"/>
      <c r="H53" s="9"/>
      <c r="I53" s="7"/>
      <c r="J53" s="8"/>
      <c r="K53" s="10"/>
      <c r="L53" s="7"/>
      <c r="M53" s="11"/>
      <c r="N53" s="7"/>
      <c r="O53" s="8"/>
      <c r="P53" s="9"/>
      <c r="Q53" s="7"/>
      <c r="R53" s="8"/>
      <c r="S53" s="9"/>
      <c r="T53" s="9"/>
      <c r="U53" s="9"/>
      <c r="V53" s="9"/>
      <c r="W53" s="6"/>
      <c r="X53" s="10"/>
      <c r="Y53" s="7"/>
      <c r="Z53" s="11"/>
      <c r="AA53" s="21"/>
      <c r="AB53" s="21"/>
      <c r="AC53" s="21"/>
      <c r="AD53" s="21"/>
    </row>
    <row r="54" spans="2:30" s="1" customFormat="1" ht="12.75">
      <c r="B54" s="6"/>
      <c r="C54" s="7"/>
      <c r="D54" s="11"/>
      <c r="E54" s="9"/>
      <c r="F54" s="7"/>
      <c r="G54" s="8"/>
      <c r="H54" s="9"/>
      <c r="I54" s="7"/>
      <c r="J54" s="8"/>
      <c r="K54" s="10"/>
      <c r="L54" s="7"/>
      <c r="M54" s="11"/>
      <c r="N54" s="7"/>
      <c r="O54" s="8"/>
      <c r="P54" s="9"/>
      <c r="Q54" s="7"/>
      <c r="R54" s="8"/>
      <c r="S54" s="9"/>
      <c r="T54" s="9"/>
      <c r="U54" s="9"/>
      <c r="V54" s="9"/>
      <c r="W54" s="6"/>
      <c r="X54" s="10"/>
      <c r="Y54" s="7"/>
      <c r="Z54" s="11"/>
      <c r="AA54" s="21"/>
      <c r="AB54" s="21"/>
      <c r="AC54" s="21"/>
      <c r="AD54" s="21"/>
    </row>
    <row r="55" spans="2:30" s="1" customFormat="1" ht="12.75">
      <c r="B55" s="6"/>
      <c r="C55" s="7"/>
      <c r="D55" s="11"/>
      <c r="E55" s="9"/>
      <c r="F55" s="7"/>
      <c r="G55" s="8"/>
      <c r="H55" s="9"/>
      <c r="I55" s="7"/>
      <c r="J55" s="8"/>
      <c r="K55" s="10"/>
      <c r="L55" s="7"/>
      <c r="M55" s="11"/>
      <c r="N55" s="7"/>
      <c r="O55" s="8"/>
      <c r="P55" s="9"/>
      <c r="Q55" s="7"/>
      <c r="R55" s="8"/>
      <c r="S55" s="9"/>
      <c r="T55" s="9"/>
      <c r="U55" s="9"/>
      <c r="V55" s="9"/>
      <c r="W55" s="6"/>
      <c r="X55" s="10"/>
      <c r="Y55" s="7"/>
      <c r="Z55" s="11"/>
      <c r="AA55" s="21"/>
      <c r="AB55" s="21"/>
      <c r="AC55" s="21"/>
      <c r="AD55" s="21"/>
    </row>
    <row r="56" spans="2:30" s="1" customFormat="1" ht="12.75">
      <c r="B56" s="6"/>
      <c r="C56" s="7"/>
      <c r="D56" s="11"/>
      <c r="E56" s="9"/>
      <c r="F56" s="7"/>
      <c r="G56" s="8"/>
      <c r="H56" s="9"/>
      <c r="I56" s="7"/>
      <c r="J56" s="8"/>
      <c r="K56" s="10"/>
      <c r="L56" s="7"/>
      <c r="M56" s="11"/>
      <c r="N56" s="7"/>
      <c r="O56" s="8"/>
      <c r="P56" s="9"/>
      <c r="Q56" s="7"/>
      <c r="R56" s="8"/>
      <c r="S56" s="9"/>
      <c r="T56" s="9"/>
      <c r="U56" s="9"/>
      <c r="V56" s="9"/>
      <c r="W56" s="6"/>
      <c r="X56" s="10"/>
      <c r="Y56" s="7"/>
      <c r="Z56" s="11"/>
      <c r="AA56" s="21"/>
      <c r="AB56" s="21"/>
      <c r="AC56" s="21"/>
      <c r="AD56" s="21"/>
    </row>
    <row r="57" spans="2:33" s="1" customFormat="1" ht="12.75">
      <c r="B57" s="6"/>
      <c r="C57" s="7"/>
      <c r="D57" s="11"/>
      <c r="E57" s="9"/>
      <c r="F57" s="7"/>
      <c r="G57" s="8"/>
      <c r="H57" s="9"/>
      <c r="I57" s="7"/>
      <c r="J57" s="8"/>
      <c r="K57" s="10"/>
      <c r="L57" s="7"/>
      <c r="M57" s="11"/>
      <c r="N57" s="7"/>
      <c r="O57" s="8"/>
      <c r="P57" s="9"/>
      <c r="Q57" s="7"/>
      <c r="R57" s="8"/>
      <c r="S57" s="9"/>
      <c r="T57" s="9"/>
      <c r="U57" s="9"/>
      <c r="V57" s="9"/>
      <c r="W57" s="6"/>
      <c r="X57" s="10"/>
      <c r="Y57" s="7"/>
      <c r="Z57" s="11"/>
      <c r="AA57" s="9"/>
      <c r="AB57" s="9"/>
      <c r="AC57" s="9"/>
      <c r="AD57" s="9"/>
      <c r="AE57" s="12"/>
      <c r="AF57" s="12"/>
      <c r="AG57" s="49"/>
    </row>
  </sheetData>
  <sheetProtection selectLockedCells="1" selectUn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2009-03-19T17:27:29Z</dcterms:modified>
  <cp:category/>
  <cp:version/>
  <cp:contentType/>
  <cp:contentStatus/>
</cp:coreProperties>
</file>