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activeTab="0"/>
  </bookViews>
  <sheets>
    <sheet name="Feb 2009 PM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<sst xmlns="http://schemas.openxmlformats.org/spreadsheetml/2006/main" count="66" uniqueCount="43">
  <si>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</si>
  <si>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</si>
  <si>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</si>
  <si>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</si>
  <si>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</si>
  <si>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</si>
  <si>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</si>
  <si>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</si>
  <si>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</si>
  <si>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</si>
  <si>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</si>
  <si>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Top</t>
  </si>
  <si>
    <t>Speeds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</si>
  <si>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</si>
  <si>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</si>
  <si>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</si>
  <si>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</si>
  <si>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</si>
  <si>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</si>
  <si>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</si>
  <si>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</si>
  <si>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</si>
  <si>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</si>
  <si>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</si>
  <si>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</si>
  <si>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Mod (p)</t>
  </si>
  <si>
    <t>Mod</t>
  </si>
  <si>
    <t>Nascar</t>
  </si>
  <si>
    <t>Martin Hill</t>
  </si>
  <si>
    <t>Deane Walpole</t>
  </si>
  <si>
    <t>Andy Whorton</t>
  </si>
  <si>
    <t>Dave Rouse</t>
  </si>
  <si>
    <t>Clive Harland</t>
  </si>
  <si>
    <t>Tony Stacey</t>
  </si>
  <si>
    <t>John Chell</t>
  </si>
  <si>
    <t>Peter Baldock</t>
  </si>
  <si>
    <t>Nigel Sykes</t>
  </si>
  <si>
    <t>Marc Townsend</t>
  </si>
  <si>
    <t>Roy Masters</t>
  </si>
  <si>
    <t>Alan Bullock</t>
  </si>
  <si>
    <t>GRID</t>
  </si>
  <si>
    <t>Q</t>
  </si>
  <si>
    <t>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</si>
</sst>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 style="medium"/>
    </border>
    <border>
      <left style="thin"/>
      <right style="double">
        <color indexed="10"/>
      </right>
      <top style="thin"/>
      <bottom style="medium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2" fontId="14" fillId="3" borderId="3" xfId="0" applyNumberFormat="1" applyFont="1" applyFill="1" applyBorder="1" applyAlignment="1">
      <alignment/>
    </xf>
    <xf numFmtId="2" fontId="14" fillId="3" borderId="19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172" fontId="15" fillId="2" borderId="2" xfId="0" applyNumberFormat="1" applyFont="1" applyFill="1" applyBorder="1" applyAlignment="1">
      <alignment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0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19" xfId="0" applyFont="1" applyFill="1" applyBorder="1" applyAlignment="1" applyProtection="1">
      <alignment/>
      <protection locked="0"/>
    </xf>
    <xf numFmtId="0" fontId="0" fillId="2" borderId="22" xfId="0" applyFill="1" applyBorder="1" applyAlignment="1">
      <alignment/>
    </xf>
    <xf numFmtId="0" fontId="19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>
      <alignment/>
    </xf>
    <xf numFmtId="0" fontId="13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/>
    </xf>
    <xf numFmtId="0" fontId="11" fillId="4" borderId="24" xfId="0" applyFont="1" applyFill="1" applyBorder="1" applyAlignment="1">
      <alignment/>
    </xf>
    <xf numFmtId="0" fontId="11" fillId="5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0" fillId="3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23" fillId="3" borderId="0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8" fillId="3" borderId="19" xfId="0" applyFont="1" applyFill="1" applyBorder="1" applyAlignment="1" applyProtection="1">
      <alignment horizontal="left"/>
      <protection locked="0"/>
    </xf>
    <xf numFmtId="1" fontId="14" fillId="3" borderId="3" xfId="0" applyNumberFormat="1" applyFont="1" applyFill="1" applyBorder="1" applyAlignment="1">
      <alignment horizontal="center"/>
    </xf>
    <xf numFmtId="1" fontId="14" fillId="3" borderId="19" xfId="0" applyNumberFormat="1" applyFont="1" applyFill="1" applyBorder="1" applyAlignment="1">
      <alignment horizontal="center"/>
    </xf>
    <xf numFmtId="1" fontId="24" fillId="3" borderId="2" xfId="0" applyNumberFormat="1" applyFont="1" applyFill="1" applyBorder="1" applyAlignment="1">
      <alignment horizontal="center"/>
    </xf>
    <xf numFmtId="1" fontId="24" fillId="3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2" fontId="24" fillId="3" borderId="3" xfId="0" applyNumberFormat="1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4" fillId="7" borderId="3" xfId="0" applyNumberFormat="1" applyFont="1" applyFill="1" applyBorder="1" applyAlignment="1" applyProtection="1">
      <alignment horizontal="center"/>
      <protection locked="0"/>
    </xf>
    <xf numFmtId="2" fontId="14" fillId="5" borderId="2" xfId="0" applyNumberFormat="1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26" fillId="8" borderId="3" xfId="0" applyNumberFormat="1" applyFont="1" applyFill="1" applyBorder="1" applyAlignment="1">
      <alignment/>
    </xf>
    <xf numFmtId="2" fontId="14" fillId="4" borderId="3" xfId="0" applyNumberFormat="1" applyFont="1" applyFill="1" applyBorder="1" applyAlignment="1">
      <alignment/>
    </xf>
    <xf numFmtId="2" fontId="26" fillId="4" borderId="3" xfId="0" applyNumberFormat="1" applyFont="1" applyFill="1" applyBorder="1" applyAlignment="1">
      <alignment/>
    </xf>
    <xf numFmtId="0" fontId="15" fillId="3" borderId="26" xfId="0" applyFont="1" applyFill="1" applyBorder="1" applyAlignment="1" applyProtection="1">
      <alignment horizontal="center"/>
      <protection locked="0"/>
    </xf>
    <xf numFmtId="0" fontId="15" fillId="3" borderId="27" xfId="0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2" fontId="26" fillId="9" borderId="2" xfId="0" applyNumberFormat="1" applyFont="1" applyFill="1" applyBorder="1" applyAlignment="1">
      <alignment/>
    </xf>
    <xf numFmtId="2" fontId="24" fillId="3" borderId="3" xfId="0" applyNumberFormat="1" applyFont="1" applyFill="1" applyBorder="1" applyAlignment="1">
      <alignment/>
    </xf>
    <xf numFmtId="2" fontId="24" fillId="7" borderId="2" xfId="0" applyNumberFormat="1" applyFont="1" applyFill="1" applyBorder="1" applyAlignment="1">
      <alignment/>
    </xf>
    <xf numFmtId="2" fontId="24" fillId="10" borderId="2" xfId="0" applyNumberFormat="1" applyFont="1" applyFill="1" applyBorder="1" applyAlignment="1">
      <alignment/>
    </xf>
    <xf numFmtId="173" fontId="24" fillId="10" borderId="29" xfId="0" applyNumberFormat="1" applyFont="1" applyFill="1" applyBorder="1" applyAlignment="1">
      <alignment horizontal="center"/>
    </xf>
    <xf numFmtId="172" fontId="15" fillId="2" borderId="3" xfId="0" applyNumberFormat="1" applyFont="1" applyFill="1" applyBorder="1" applyAlignment="1">
      <alignment/>
    </xf>
    <xf numFmtId="173" fontId="15" fillId="2" borderId="30" xfId="0" applyNumberFormat="1" applyFont="1" applyFill="1" applyBorder="1" applyAlignment="1">
      <alignment horizontal="center"/>
    </xf>
    <xf numFmtId="173" fontId="24" fillId="2" borderId="30" xfId="0" applyNumberFormat="1" applyFont="1" applyFill="1" applyBorder="1" applyAlignment="1">
      <alignment horizontal="center"/>
    </xf>
    <xf numFmtId="0" fontId="14" fillId="3" borderId="26" xfId="0" applyFont="1" applyFill="1" applyBorder="1" applyAlignment="1" applyProtection="1">
      <alignment horizontal="center"/>
      <protection locked="0"/>
    </xf>
    <xf numFmtId="172" fontId="15" fillId="2" borderId="19" xfId="0" applyNumberFormat="1" applyFont="1" applyFill="1" applyBorder="1" applyAlignment="1">
      <alignment/>
    </xf>
    <xf numFmtId="173" fontId="15" fillId="2" borderId="31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/>
    </xf>
    <xf numFmtId="2" fontId="24" fillId="7" borderId="2" xfId="0" applyNumberFormat="1" applyFont="1" applyFill="1" applyBorder="1" applyAlignment="1" applyProtection="1">
      <alignment horizontal="center"/>
      <protection locked="0"/>
    </xf>
    <xf numFmtId="2" fontId="25" fillId="7" borderId="2" xfId="0" applyNumberFormat="1" applyFont="1" applyFill="1" applyBorder="1" applyAlignment="1" applyProtection="1">
      <alignment horizontal="center"/>
      <protection locked="0"/>
    </xf>
    <xf numFmtId="2" fontId="14" fillId="7" borderId="2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 applyProtection="1">
      <alignment horizontal="center"/>
      <protection locked="0"/>
    </xf>
    <xf numFmtId="0" fontId="24" fillId="3" borderId="26" xfId="0" applyFont="1" applyFill="1" applyBorder="1" applyAlignment="1" applyProtection="1">
      <alignment horizontal="center"/>
      <protection locked="0"/>
    </xf>
    <xf numFmtId="2" fontId="26" fillId="0" borderId="19" xfId="0" applyNumberFormat="1" applyFont="1" applyFill="1" applyBorder="1" applyAlignment="1">
      <alignment/>
    </xf>
    <xf numFmtId="2" fontId="15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W55"/>
  <sheetViews>
    <sheetView showGridLines="0" tabSelected="1" zoomScale="74" zoomScaleNormal="74" workbookViewId="0" topLeftCell="A2">
      <selection activeCell="AH15" sqref="AH15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7.1406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85156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3.28125" style="49" customWidth="1"/>
    <col min="34" max="34" width="45.421875" style="4" customWidth="1"/>
    <col min="35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1"/>
      <c r="C3" s="62"/>
      <c r="D3" s="62"/>
      <c r="E3" s="63"/>
      <c r="F3" s="64"/>
      <c r="G3" s="64"/>
      <c r="H3" s="63"/>
      <c r="I3" s="65"/>
      <c r="J3" s="65"/>
      <c r="K3" s="63"/>
      <c r="L3" s="63"/>
      <c r="M3" s="63"/>
      <c r="N3" s="66"/>
      <c r="O3" s="66"/>
      <c r="P3" s="63"/>
      <c r="Q3" s="67"/>
      <c r="R3" s="67"/>
      <c r="S3" s="68" t="s">
        <v>14</v>
      </c>
      <c r="T3" s="68" t="s">
        <v>14</v>
      </c>
      <c r="U3" s="68" t="s">
        <v>14</v>
      </c>
      <c r="V3" s="68" t="s">
        <v>14</v>
      </c>
      <c r="W3" s="69" t="s">
        <v>7</v>
      </c>
      <c r="X3" s="69" t="s">
        <v>40</v>
      </c>
      <c r="Y3" s="68" t="s">
        <v>6</v>
      </c>
      <c r="Z3" s="68" t="s">
        <v>6</v>
      </c>
      <c r="AA3" s="68" t="s">
        <v>18</v>
      </c>
      <c r="AB3" s="68" t="s">
        <v>18</v>
      </c>
      <c r="AC3" s="68" t="s">
        <v>6</v>
      </c>
      <c r="AD3" s="69" t="s">
        <v>7</v>
      </c>
      <c r="AE3" s="70" t="s">
        <v>11</v>
      </c>
      <c r="AF3" s="71" t="s">
        <v>12</v>
      </c>
      <c r="AG3" s="45"/>
      <c r="AH3" s="13"/>
    </row>
    <row r="4" spans="1:34" s="2" customFormat="1" ht="27.75" customHeight="1" thickBot="1">
      <c r="A4" s="26"/>
      <c r="B4" s="111" t="s">
        <v>0</v>
      </c>
      <c r="C4" s="112" t="s">
        <v>13</v>
      </c>
      <c r="D4" s="113" t="s">
        <v>17</v>
      </c>
      <c r="E4" s="113">
        <v>1</v>
      </c>
      <c r="F4" s="114" t="s">
        <v>8</v>
      </c>
      <c r="G4" s="115" t="s">
        <v>4</v>
      </c>
      <c r="H4" s="116">
        <v>2</v>
      </c>
      <c r="I4" s="117" t="s">
        <v>8</v>
      </c>
      <c r="J4" s="118" t="s">
        <v>4</v>
      </c>
      <c r="K4" s="116" t="s">
        <v>1</v>
      </c>
      <c r="L4" s="116" t="s">
        <v>2</v>
      </c>
      <c r="M4" s="116">
        <v>3</v>
      </c>
      <c r="N4" s="119" t="s">
        <v>8</v>
      </c>
      <c r="O4" s="120" t="s">
        <v>4</v>
      </c>
      <c r="P4" s="116">
        <v>4</v>
      </c>
      <c r="Q4" s="121" t="s">
        <v>8</v>
      </c>
      <c r="R4" s="122" t="s">
        <v>4</v>
      </c>
      <c r="S4" s="72" t="s">
        <v>16</v>
      </c>
      <c r="T4" s="72" t="s">
        <v>23</v>
      </c>
      <c r="U4" s="72" t="s">
        <v>24</v>
      </c>
      <c r="V4" s="72" t="s">
        <v>15</v>
      </c>
      <c r="W4" s="72" t="s">
        <v>20</v>
      </c>
      <c r="X4" s="73" t="s">
        <v>41</v>
      </c>
      <c r="Y4" s="72" t="s">
        <v>3</v>
      </c>
      <c r="Z4" s="73" t="s">
        <v>5</v>
      </c>
      <c r="AA4" s="73" t="s">
        <v>6</v>
      </c>
      <c r="AB4" s="73" t="s">
        <v>19</v>
      </c>
      <c r="AC4" s="87" t="s">
        <v>22</v>
      </c>
      <c r="AD4" s="73" t="s">
        <v>21</v>
      </c>
      <c r="AE4" s="72" t="s">
        <v>9</v>
      </c>
      <c r="AF4" s="123" t="s">
        <v>10</v>
      </c>
      <c r="AG4" s="44"/>
      <c r="AH4" s="13"/>
    </row>
    <row r="5" spans="1:34" ht="25.5" customHeight="1">
      <c r="A5" s="26"/>
      <c r="B5" s="98">
        <v>1</v>
      </c>
      <c r="C5" s="79" t="s">
        <v>28</v>
      </c>
      <c r="D5" s="75" t="s">
        <v>25</v>
      </c>
      <c r="E5" s="52">
        <v>14</v>
      </c>
      <c r="F5" s="124">
        <v>29</v>
      </c>
      <c r="G5" s="125">
        <v>5.02</v>
      </c>
      <c r="H5" s="126">
        <v>0</v>
      </c>
      <c r="I5" s="124">
        <v>30.35</v>
      </c>
      <c r="J5" s="125">
        <v>5.09</v>
      </c>
      <c r="K5" s="127">
        <v>0</v>
      </c>
      <c r="L5" s="127">
        <v>0</v>
      </c>
      <c r="M5" s="127">
        <v>0</v>
      </c>
      <c r="N5" s="127">
        <v>25.9</v>
      </c>
      <c r="O5" s="125">
        <v>5.44</v>
      </c>
      <c r="P5" s="127">
        <v>0</v>
      </c>
      <c r="Q5" s="127">
        <v>18.6</v>
      </c>
      <c r="R5" s="125">
        <v>5.54</v>
      </c>
      <c r="S5" s="28">
        <f aca="true" t="shared" si="0" ref="S5:S11">SUM(F5,I5,N5,Q5)</f>
        <v>103.85</v>
      </c>
      <c r="T5" s="28">
        <f aca="true" t="shared" si="1" ref="T5:T11">MIN(F5,I5,N5,Q5)</f>
        <v>18.6</v>
      </c>
      <c r="U5" s="28">
        <f aca="true" t="shared" si="2" ref="U5:U11">MAX(F5,I5,N5,Q5)</f>
        <v>30.35</v>
      </c>
      <c r="V5" s="28">
        <f aca="true" t="shared" si="3" ref="V5:V11">SUM(S5-T5)</f>
        <v>85.25</v>
      </c>
      <c r="W5" s="28">
        <f aca="true" t="shared" si="4" ref="W5:W11">MIN(G5,J5,O5,R5)</f>
        <v>5.02</v>
      </c>
      <c r="X5" s="85">
        <v>1</v>
      </c>
      <c r="Y5" s="91">
        <f aca="true" t="shared" si="5" ref="Y5:Y11">MAX(F5,I5,N5,Q5)</f>
        <v>30.35</v>
      </c>
      <c r="Z5" s="28">
        <f aca="true" t="shared" si="6" ref="Z5:Z11">AVERAGE(,F5,I5,N5,Q5)</f>
        <v>20.77</v>
      </c>
      <c r="AA5" s="100">
        <v>31.1</v>
      </c>
      <c r="AB5" s="28">
        <v>5.23</v>
      </c>
      <c r="AC5" s="102">
        <f aca="true" t="shared" si="7" ref="AC5:AC11">MAX(U5,AA5)</f>
        <v>31.1</v>
      </c>
      <c r="AD5" s="103">
        <f aca="true" t="shared" si="8" ref="AD5:AD11">MIN(W5,AB5)</f>
        <v>5.02</v>
      </c>
      <c r="AE5" s="42">
        <v>95</v>
      </c>
      <c r="AF5" s="104">
        <f aca="true" t="shared" si="9" ref="AF5:AF11">SUM(3600/AD5*AE5/5280)</f>
        <v>12.90293371966679</v>
      </c>
      <c r="AG5" s="46"/>
      <c r="AH5" s="13"/>
    </row>
    <row r="6" spans="1:34" ht="25.5" customHeight="1">
      <c r="A6" s="26"/>
      <c r="B6" s="96">
        <v>2</v>
      </c>
      <c r="C6" s="80" t="s">
        <v>30</v>
      </c>
      <c r="D6" s="76" t="s">
        <v>26</v>
      </c>
      <c r="E6" s="53"/>
      <c r="F6" s="27">
        <v>10.95</v>
      </c>
      <c r="G6" s="27">
        <v>5.75</v>
      </c>
      <c r="H6" s="27">
        <v>0</v>
      </c>
      <c r="I6" s="27">
        <v>27.6</v>
      </c>
      <c r="J6" s="27">
        <v>5.73</v>
      </c>
      <c r="K6" s="27">
        <v>0</v>
      </c>
      <c r="L6" s="27">
        <v>0</v>
      </c>
      <c r="M6" s="27">
        <v>0</v>
      </c>
      <c r="N6" s="27">
        <v>20.9</v>
      </c>
      <c r="O6" s="27">
        <v>5.73</v>
      </c>
      <c r="P6" s="27">
        <v>0</v>
      </c>
      <c r="Q6" s="27">
        <v>24.55</v>
      </c>
      <c r="R6" s="27">
        <v>5.5</v>
      </c>
      <c r="S6" s="29">
        <f t="shared" si="0"/>
        <v>84</v>
      </c>
      <c r="T6" s="29">
        <f t="shared" si="1"/>
        <v>10.95</v>
      </c>
      <c r="U6" s="29">
        <f t="shared" si="2"/>
        <v>27.6</v>
      </c>
      <c r="V6" s="29">
        <f t="shared" si="3"/>
        <v>73.05</v>
      </c>
      <c r="W6" s="29">
        <f t="shared" si="4"/>
        <v>5.5</v>
      </c>
      <c r="X6" s="83">
        <v>3</v>
      </c>
      <c r="Y6" s="92">
        <f t="shared" si="5"/>
        <v>27.6</v>
      </c>
      <c r="Z6" s="29">
        <f t="shared" si="6"/>
        <v>16.8</v>
      </c>
      <c r="AA6" s="93">
        <v>27.4</v>
      </c>
      <c r="AB6" s="29">
        <v>5.64</v>
      </c>
      <c r="AC6" s="29">
        <f t="shared" si="7"/>
        <v>27.6</v>
      </c>
      <c r="AD6" s="29">
        <f t="shared" si="8"/>
        <v>5.5</v>
      </c>
      <c r="AE6" s="105">
        <v>95</v>
      </c>
      <c r="AF6" s="106">
        <f t="shared" si="9"/>
        <v>11.776859504132231</v>
      </c>
      <c r="AG6" s="46"/>
      <c r="AH6" s="13"/>
    </row>
    <row r="7" spans="1:34" s="5" customFormat="1" ht="25.5" customHeight="1" thickBot="1">
      <c r="A7" s="26"/>
      <c r="B7" s="96">
        <v>3</v>
      </c>
      <c r="C7" s="80" t="s">
        <v>29</v>
      </c>
      <c r="D7" s="76" t="s">
        <v>25</v>
      </c>
      <c r="E7" s="53">
        <v>10</v>
      </c>
      <c r="F7" s="27">
        <v>25.4</v>
      </c>
      <c r="G7" s="27">
        <v>6.38</v>
      </c>
      <c r="H7" s="27">
        <v>0</v>
      </c>
      <c r="I7" s="27">
        <v>24.8</v>
      </c>
      <c r="J7" s="27">
        <v>6.12</v>
      </c>
      <c r="K7" s="27">
        <v>0</v>
      </c>
      <c r="L7" s="27">
        <v>0</v>
      </c>
      <c r="M7" s="27">
        <v>0</v>
      </c>
      <c r="N7" s="90">
        <v>27.65</v>
      </c>
      <c r="O7" s="27">
        <v>5.97</v>
      </c>
      <c r="P7" s="27">
        <v>0</v>
      </c>
      <c r="Q7" s="27">
        <v>23.65</v>
      </c>
      <c r="R7" s="27">
        <v>6.05</v>
      </c>
      <c r="S7" s="29">
        <f t="shared" si="0"/>
        <v>101.5</v>
      </c>
      <c r="T7" s="29">
        <f t="shared" si="1"/>
        <v>23.65</v>
      </c>
      <c r="U7" s="29">
        <f t="shared" si="2"/>
        <v>27.65</v>
      </c>
      <c r="V7" s="29">
        <f t="shared" si="3"/>
        <v>77.85</v>
      </c>
      <c r="W7" s="29">
        <f t="shared" si="4"/>
        <v>5.97</v>
      </c>
      <c r="X7" s="83">
        <v>2</v>
      </c>
      <c r="Y7" s="29">
        <f t="shared" si="5"/>
        <v>27.65</v>
      </c>
      <c r="Z7" s="29">
        <f t="shared" si="6"/>
        <v>20.3</v>
      </c>
      <c r="AA7" s="29">
        <v>25.25</v>
      </c>
      <c r="AB7" s="29">
        <v>5.67</v>
      </c>
      <c r="AC7" s="29">
        <f t="shared" si="7"/>
        <v>27.65</v>
      </c>
      <c r="AD7" s="29">
        <f t="shared" si="8"/>
        <v>5.67</v>
      </c>
      <c r="AE7" s="105">
        <v>95</v>
      </c>
      <c r="AF7" s="106">
        <f t="shared" si="9"/>
        <v>11.423761423761423</v>
      </c>
      <c r="AG7" s="46"/>
      <c r="AH7" s="13"/>
    </row>
    <row r="8" spans="1:34" s="3" customFormat="1" ht="25.5" customHeight="1">
      <c r="A8" s="26"/>
      <c r="B8" s="99">
        <v>4</v>
      </c>
      <c r="C8" s="80" t="s">
        <v>31</v>
      </c>
      <c r="D8" s="76" t="s">
        <v>26</v>
      </c>
      <c r="E8" s="53">
        <v>18</v>
      </c>
      <c r="F8" s="27">
        <v>23.6</v>
      </c>
      <c r="G8" s="27">
        <v>6.26</v>
      </c>
      <c r="H8" s="27">
        <v>0</v>
      </c>
      <c r="I8" s="27">
        <v>23.9</v>
      </c>
      <c r="J8" s="27">
        <v>6.34</v>
      </c>
      <c r="K8" s="27">
        <v>0</v>
      </c>
      <c r="L8" s="27">
        <v>0</v>
      </c>
      <c r="M8" s="27">
        <v>0</v>
      </c>
      <c r="N8" s="27">
        <v>21.9</v>
      </c>
      <c r="O8" s="27">
        <v>6.19</v>
      </c>
      <c r="P8" s="27">
        <v>0</v>
      </c>
      <c r="Q8" s="88">
        <v>24.75</v>
      </c>
      <c r="R8" s="27">
        <v>6.36</v>
      </c>
      <c r="S8" s="29">
        <f t="shared" si="0"/>
        <v>94.15</v>
      </c>
      <c r="T8" s="29">
        <f t="shared" si="1"/>
        <v>21.9</v>
      </c>
      <c r="U8" s="29">
        <f t="shared" si="2"/>
        <v>24.75</v>
      </c>
      <c r="V8" s="29">
        <f t="shared" si="3"/>
        <v>72.25</v>
      </c>
      <c r="W8" s="29">
        <f t="shared" si="4"/>
        <v>6.19</v>
      </c>
      <c r="X8" s="83">
        <v>4</v>
      </c>
      <c r="Y8" s="93">
        <f t="shared" si="5"/>
        <v>24.75</v>
      </c>
      <c r="Z8" s="29">
        <f t="shared" si="6"/>
        <v>18.830000000000002</v>
      </c>
      <c r="AA8" s="92">
        <v>24.8</v>
      </c>
      <c r="AB8" s="29">
        <v>6.28</v>
      </c>
      <c r="AC8" s="29">
        <f t="shared" si="7"/>
        <v>24.8</v>
      </c>
      <c r="AD8" s="29">
        <f t="shared" si="8"/>
        <v>6.19</v>
      </c>
      <c r="AE8" s="105">
        <v>95</v>
      </c>
      <c r="AF8" s="106">
        <f t="shared" si="9"/>
        <v>10.464091643413129</v>
      </c>
      <c r="AG8" s="46"/>
      <c r="AH8" s="13"/>
    </row>
    <row r="9" spans="1:34" ht="25.5" customHeight="1">
      <c r="A9" s="26"/>
      <c r="B9" s="96">
        <v>5</v>
      </c>
      <c r="C9" s="80" t="s">
        <v>32</v>
      </c>
      <c r="D9" s="76" t="s">
        <v>25</v>
      </c>
      <c r="E9" s="53"/>
      <c r="F9" s="27">
        <v>22.3</v>
      </c>
      <c r="G9" s="27">
        <v>6.69</v>
      </c>
      <c r="H9" s="27">
        <v>0</v>
      </c>
      <c r="I9" s="27">
        <v>23.8</v>
      </c>
      <c r="J9" s="27">
        <v>6.31</v>
      </c>
      <c r="K9" s="27">
        <v>0</v>
      </c>
      <c r="L9" s="27">
        <v>0</v>
      </c>
      <c r="M9" s="27">
        <v>0</v>
      </c>
      <c r="N9" s="27">
        <v>23.85</v>
      </c>
      <c r="O9" s="27">
        <v>6.59</v>
      </c>
      <c r="P9" s="27">
        <v>0</v>
      </c>
      <c r="Q9" s="27">
        <v>24.15</v>
      </c>
      <c r="R9" s="27">
        <v>5.75</v>
      </c>
      <c r="S9" s="29">
        <f t="shared" si="0"/>
        <v>94.1</v>
      </c>
      <c r="T9" s="29">
        <f t="shared" si="1"/>
        <v>22.3</v>
      </c>
      <c r="U9" s="29">
        <f t="shared" si="2"/>
        <v>24.15</v>
      </c>
      <c r="V9" s="29">
        <f t="shared" si="3"/>
        <v>71.8</v>
      </c>
      <c r="W9" s="29">
        <f t="shared" si="4"/>
        <v>5.75</v>
      </c>
      <c r="X9" s="83">
        <v>5</v>
      </c>
      <c r="Y9" s="93">
        <f t="shared" si="5"/>
        <v>24.15</v>
      </c>
      <c r="Z9" s="29">
        <f t="shared" si="6"/>
        <v>18.82</v>
      </c>
      <c r="AA9" s="93">
        <v>23.4</v>
      </c>
      <c r="AB9" s="29">
        <v>6.74</v>
      </c>
      <c r="AC9" s="29">
        <f t="shared" si="7"/>
        <v>24.15</v>
      </c>
      <c r="AD9" s="29">
        <f t="shared" si="8"/>
        <v>5.75</v>
      </c>
      <c r="AE9" s="105">
        <v>95</v>
      </c>
      <c r="AF9" s="106">
        <f t="shared" si="9"/>
        <v>11.264822134387352</v>
      </c>
      <c r="AG9" s="46"/>
      <c r="AH9" s="13"/>
    </row>
    <row r="10" spans="1:34" ht="25.5" customHeight="1">
      <c r="A10" s="26"/>
      <c r="B10" s="96">
        <v>6</v>
      </c>
      <c r="C10" s="81" t="s">
        <v>33</v>
      </c>
      <c r="D10" s="77" t="s">
        <v>26</v>
      </c>
      <c r="E10" s="53"/>
      <c r="F10" s="27">
        <v>22.9</v>
      </c>
      <c r="G10" s="27">
        <v>6.31</v>
      </c>
      <c r="H10" s="27">
        <v>0</v>
      </c>
      <c r="I10" s="27">
        <v>21.55</v>
      </c>
      <c r="J10" s="27" t="s">
        <v>42</v>
      </c>
      <c r="K10" s="27">
        <v>0</v>
      </c>
      <c r="L10" s="27">
        <v>0</v>
      </c>
      <c r="M10" s="27">
        <v>0</v>
      </c>
      <c r="N10" s="27">
        <v>19.85</v>
      </c>
      <c r="O10" s="27">
        <v>6.95</v>
      </c>
      <c r="P10" s="27">
        <v>0</v>
      </c>
      <c r="Q10" s="27">
        <v>22.55</v>
      </c>
      <c r="R10" s="27">
        <v>5.52</v>
      </c>
      <c r="S10" s="29">
        <f t="shared" si="0"/>
        <v>86.85000000000001</v>
      </c>
      <c r="T10" s="29">
        <f t="shared" si="1"/>
        <v>19.85</v>
      </c>
      <c r="U10" s="29">
        <f t="shared" si="2"/>
        <v>22.9</v>
      </c>
      <c r="V10" s="29">
        <f t="shared" si="3"/>
        <v>67</v>
      </c>
      <c r="W10" s="29">
        <f t="shared" si="4"/>
        <v>5.52</v>
      </c>
      <c r="X10" s="83">
        <v>6</v>
      </c>
      <c r="Y10" s="95">
        <f t="shared" si="5"/>
        <v>22.9</v>
      </c>
      <c r="Z10" s="29">
        <f t="shared" si="6"/>
        <v>17.37</v>
      </c>
      <c r="AA10" s="92">
        <v>23.4</v>
      </c>
      <c r="AB10" s="29">
        <v>6.87</v>
      </c>
      <c r="AC10" s="29">
        <f t="shared" si="7"/>
        <v>23.4</v>
      </c>
      <c r="AD10" s="29">
        <f t="shared" si="8"/>
        <v>5.52</v>
      </c>
      <c r="AE10" s="105">
        <v>95</v>
      </c>
      <c r="AF10" s="106">
        <f t="shared" si="9"/>
        <v>11.73418972332016</v>
      </c>
      <c r="AG10" s="46"/>
      <c r="AH10" s="13"/>
    </row>
    <row r="11" spans="1:34" s="2" customFormat="1" ht="25.5" customHeight="1">
      <c r="A11" s="26"/>
      <c r="B11" s="96">
        <v>7</v>
      </c>
      <c r="C11" s="80" t="s">
        <v>34</v>
      </c>
      <c r="D11" s="76" t="s">
        <v>25</v>
      </c>
      <c r="E11" s="53"/>
      <c r="F11" s="27">
        <v>24.3</v>
      </c>
      <c r="G11" s="27">
        <v>6.56</v>
      </c>
      <c r="H11" s="27">
        <v>0</v>
      </c>
      <c r="I11" s="27">
        <v>20.7</v>
      </c>
      <c r="J11" s="27">
        <v>6.85</v>
      </c>
      <c r="K11" s="27">
        <v>0</v>
      </c>
      <c r="L11" s="27">
        <v>0</v>
      </c>
      <c r="M11" s="27">
        <v>0</v>
      </c>
      <c r="N11" s="27">
        <v>20.6</v>
      </c>
      <c r="O11" s="27">
        <v>7.23</v>
      </c>
      <c r="P11" s="27">
        <v>0</v>
      </c>
      <c r="Q11" s="27">
        <v>20.7</v>
      </c>
      <c r="R11" s="27">
        <v>6.19</v>
      </c>
      <c r="S11" s="29">
        <f t="shared" si="0"/>
        <v>86.3</v>
      </c>
      <c r="T11" s="29">
        <f t="shared" si="1"/>
        <v>20.6</v>
      </c>
      <c r="U11" s="29">
        <f t="shared" si="2"/>
        <v>24.3</v>
      </c>
      <c r="V11" s="29">
        <f t="shared" si="3"/>
        <v>65.69999999999999</v>
      </c>
      <c r="W11" s="29">
        <f t="shared" si="4"/>
        <v>6.19</v>
      </c>
      <c r="X11" s="83">
        <v>7</v>
      </c>
      <c r="Y11" s="95">
        <f t="shared" si="5"/>
        <v>24.3</v>
      </c>
      <c r="Z11" s="29">
        <f t="shared" si="6"/>
        <v>17.259999999999998</v>
      </c>
      <c r="AA11" s="29">
        <v>14.35</v>
      </c>
      <c r="AB11" s="29">
        <v>6.32</v>
      </c>
      <c r="AC11" s="29">
        <f t="shared" si="7"/>
        <v>24.3</v>
      </c>
      <c r="AD11" s="29">
        <f t="shared" si="8"/>
        <v>6.19</v>
      </c>
      <c r="AE11" s="105">
        <v>95</v>
      </c>
      <c r="AF11" s="106">
        <f t="shared" si="9"/>
        <v>10.464091643413129</v>
      </c>
      <c r="AG11" s="46"/>
      <c r="AH11" s="13"/>
    </row>
    <row r="12" spans="1:34" s="2" customFormat="1" ht="15" customHeight="1">
      <c r="A12" s="26"/>
      <c r="AG12" s="46"/>
      <c r="AH12" s="13"/>
    </row>
    <row r="13" spans="1:34" s="2" customFormat="1" ht="25.5" customHeight="1">
      <c r="A13" s="26"/>
      <c r="B13" s="128">
        <v>1</v>
      </c>
      <c r="C13" s="80" t="s">
        <v>35</v>
      </c>
      <c r="D13" s="76" t="s">
        <v>27</v>
      </c>
      <c r="E13" s="53"/>
      <c r="F13" s="88">
        <v>25.4</v>
      </c>
      <c r="G13" s="89">
        <v>6.38</v>
      </c>
      <c r="H13" s="27">
        <v>0</v>
      </c>
      <c r="I13" s="88">
        <v>25.4</v>
      </c>
      <c r="J13" s="27">
        <v>6.69</v>
      </c>
      <c r="K13" s="27">
        <v>0</v>
      </c>
      <c r="L13" s="27">
        <v>0</v>
      </c>
      <c r="M13" s="27">
        <v>0</v>
      </c>
      <c r="N13" s="88">
        <v>24.7</v>
      </c>
      <c r="O13" s="27">
        <v>6.54</v>
      </c>
      <c r="P13" s="27">
        <v>0</v>
      </c>
      <c r="Q13" s="27">
        <v>23.15</v>
      </c>
      <c r="R13" s="27">
        <v>6.41</v>
      </c>
      <c r="S13" s="29">
        <f>SUM(F13,I13,N13,Q13)</f>
        <v>98.65</v>
      </c>
      <c r="T13" s="29">
        <f>MIN(F13,I13,N13,Q13)</f>
        <v>23.15</v>
      </c>
      <c r="U13" s="29">
        <f>MAX(F13,I13,N13,Q13)</f>
        <v>25.4</v>
      </c>
      <c r="V13" s="29">
        <f>SUM(S13-T13)</f>
        <v>75.5</v>
      </c>
      <c r="W13" s="29">
        <f>MIN(G13,J13,O13,R13)</f>
        <v>6.38</v>
      </c>
      <c r="X13" s="86">
        <v>1</v>
      </c>
      <c r="Y13" s="95">
        <f>MAX(F13,I13,N13,Q13)</f>
        <v>25.4</v>
      </c>
      <c r="Z13" s="29">
        <f>AVERAGE(,F13,I13,N13,Q13)</f>
        <v>19.73</v>
      </c>
      <c r="AA13" s="94">
        <v>27.15</v>
      </c>
      <c r="AB13" s="29">
        <v>6.4</v>
      </c>
      <c r="AC13" s="101">
        <f>MAX(U13,AA13)</f>
        <v>27.15</v>
      </c>
      <c r="AD13" s="29">
        <f>MIN(W13,AB13)</f>
        <v>6.38</v>
      </c>
      <c r="AE13" s="105">
        <v>95</v>
      </c>
      <c r="AF13" s="106">
        <f>SUM(3600/AD13*AE13/5280)</f>
        <v>10.152465089769164</v>
      </c>
      <c r="AG13" s="46"/>
      <c r="AH13" s="13"/>
    </row>
    <row r="14" spans="1:34" s="2" customFormat="1" ht="25.5" customHeight="1">
      <c r="A14" s="26"/>
      <c r="B14" s="96">
        <v>2</v>
      </c>
      <c r="C14" s="80" t="s">
        <v>36</v>
      </c>
      <c r="D14" s="76" t="s">
        <v>27</v>
      </c>
      <c r="E14" s="53"/>
      <c r="F14" s="27">
        <v>21.7</v>
      </c>
      <c r="G14" s="27">
        <v>7.03</v>
      </c>
      <c r="H14" s="27">
        <v>0</v>
      </c>
      <c r="I14" s="27">
        <v>20.7</v>
      </c>
      <c r="J14" s="27">
        <v>6.93</v>
      </c>
      <c r="K14" s="27">
        <v>0</v>
      </c>
      <c r="L14" s="27">
        <v>0</v>
      </c>
      <c r="M14" s="27">
        <v>0</v>
      </c>
      <c r="N14" s="27">
        <v>23.65</v>
      </c>
      <c r="O14" s="27">
        <v>6.53</v>
      </c>
      <c r="P14" s="27">
        <v>0</v>
      </c>
      <c r="Q14" s="90">
        <v>25.3</v>
      </c>
      <c r="R14" s="27">
        <v>6.61</v>
      </c>
      <c r="S14" s="29">
        <f>SUM(F14,I14,N14,Q14)</f>
        <v>91.35</v>
      </c>
      <c r="T14" s="29">
        <f>MIN(F14,I14,N14,Q14)</f>
        <v>20.7</v>
      </c>
      <c r="U14" s="29">
        <f>MAX(F14,I14,N14,Q14)</f>
        <v>25.3</v>
      </c>
      <c r="V14" s="29">
        <f>SUM(S14-T14)</f>
        <v>70.64999999999999</v>
      </c>
      <c r="W14" s="29">
        <f>MIN(G14,J14,O14,R14)</f>
        <v>6.53</v>
      </c>
      <c r="X14" s="83">
        <v>2</v>
      </c>
      <c r="Y14" s="93">
        <f>MAX(F14,I14,N14,Q14)</f>
        <v>25.3</v>
      </c>
      <c r="Z14" s="29">
        <f>AVERAGE(,F14,I14,N14,Q14)</f>
        <v>18.27</v>
      </c>
      <c r="AA14" s="93">
        <v>25.1</v>
      </c>
      <c r="AB14" s="29">
        <v>6.67</v>
      </c>
      <c r="AC14" s="130">
        <f>MAX(U14,AA14)</f>
        <v>25.3</v>
      </c>
      <c r="AD14" s="29">
        <f>MIN(W14,AB14)</f>
        <v>6.53</v>
      </c>
      <c r="AE14" s="105">
        <v>95</v>
      </c>
      <c r="AF14" s="106">
        <f>SUM(3600/AD14*AE14/5280)</f>
        <v>9.919253793679522</v>
      </c>
      <c r="AG14" s="46"/>
      <c r="AH14" s="13"/>
    </row>
    <row r="15" spans="1:34" s="2" customFormat="1" ht="25.5" customHeight="1">
      <c r="A15" s="26"/>
      <c r="B15" s="96">
        <v>3</v>
      </c>
      <c r="C15" s="80" t="s">
        <v>37</v>
      </c>
      <c r="D15" s="76" t="s">
        <v>27</v>
      </c>
      <c r="E15" s="53"/>
      <c r="F15" s="27">
        <v>22.95</v>
      </c>
      <c r="G15" s="27">
        <v>6.62</v>
      </c>
      <c r="H15" s="27">
        <v>0</v>
      </c>
      <c r="I15" s="27">
        <v>24.85</v>
      </c>
      <c r="J15" s="89">
        <v>6.5</v>
      </c>
      <c r="K15" s="27">
        <v>0</v>
      </c>
      <c r="L15" s="27">
        <v>0</v>
      </c>
      <c r="M15" s="27">
        <v>0</v>
      </c>
      <c r="N15" s="27">
        <v>22.6</v>
      </c>
      <c r="O15" s="89">
        <v>6.5</v>
      </c>
      <c r="P15" s="27">
        <v>0</v>
      </c>
      <c r="Q15" s="27">
        <v>20.8</v>
      </c>
      <c r="R15" s="89">
        <v>6.22</v>
      </c>
      <c r="S15" s="29">
        <f>SUM(F15,I15,N15,Q15)</f>
        <v>91.2</v>
      </c>
      <c r="T15" s="29">
        <f>MIN(F15,I15,N15,Q15)</f>
        <v>20.8</v>
      </c>
      <c r="U15" s="29">
        <f>MAX(F15,I15,N15,Q15)</f>
        <v>24.85</v>
      </c>
      <c r="V15" s="29">
        <f>SUM(S15-T15)</f>
        <v>70.4</v>
      </c>
      <c r="W15" s="29">
        <f>MIN(G15,J15,O15,R15)</f>
        <v>6.22</v>
      </c>
      <c r="X15" s="83">
        <v>3</v>
      </c>
      <c r="Y15" s="92">
        <f>MAX(F15,I15,N15,Q15)</f>
        <v>24.85</v>
      </c>
      <c r="Z15" s="29">
        <f>AVERAGE(,F15,I15,N15,Q15)</f>
        <v>18.240000000000002</v>
      </c>
      <c r="AA15" s="92">
        <v>22.65</v>
      </c>
      <c r="AB15" s="29">
        <v>6.46</v>
      </c>
      <c r="AC15" s="29">
        <f>MAX(U15,AA15)</f>
        <v>24.85</v>
      </c>
      <c r="AD15" s="101">
        <f>MIN(W15,AB15)</f>
        <v>6.22</v>
      </c>
      <c r="AE15" s="105">
        <v>95</v>
      </c>
      <c r="AF15" s="107">
        <f>SUM(3600/AD15*AE15/5280)</f>
        <v>10.413621748026895</v>
      </c>
      <c r="AG15" s="46"/>
      <c r="AH15" s="13"/>
    </row>
    <row r="16" spans="1:34" s="2" customFormat="1" ht="25.5" customHeight="1">
      <c r="A16" s="26"/>
      <c r="B16" s="96">
        <v>4</v>
      </c>
      <c r="C16" s="80" t="s">
        <v>39</v>
      </c>
      <c r="D16" s="76" t="s">
        <v>27</v>
      </c>
      <c r="E16" s="53">
        <v>17</v>
      </c>
      <c r="F16" s="27">
        <v>19.1</v>
      </c>
      <c r="G16" s="27">
        <v>7.85</v>
      </c>
      <c r="H16" s="27">
        <v>0</v>
      </c>
      <c r="I16" s="27">
        <v>18.9</v>
      </c>
      <c r="J16" s="27">
        <v>7.98</v>
      </c>
      <c r="K16" s="27">
        <v>0</v>
      </c>
      <c r="L16" s="27">
        <v>0</v>
      </c>
      <c r="M16" s="27">
        <v>0</v>
      </c>
      <c r="N16" s="27">
        <v>18.05</v>
      </c>
      <c r="O16" s="27">
        <v>7.81</v>
      </c>
      <c r="P16" s="27">
        <v>0</v>
      </c>
      <c r="Q16" s="27">
        <v>15.35</v>
      </c>
      <c r="R16" s="27">
        <v>8.22</v>
      </c>
      <c r="S16" s="29">
        <f>SUM(F16,I16,N16,Q16)</f>
        <v>71.39999999999999</v>
      </c>
      <c r="T16" s="29">
        <f>MIN(F16,I16,N16,Q16)</f>
        <v>15.35</v>
      </c>
      <c r="U16" s="29">
        <f>MAX(F16,I16,N16,Q16)</f>
        <v>19.1</v>
      </c>
      <c r="V16" s="29">
        <f>SUM(S16-T16)</f>
        <v>56.04999999999999</v>
      </c>
      <c r="W16" s="29">
        <f>MIN(G16,J16,O16,R16)</f>
        <v>7.81</v>
      </c>
      <c r="X16" s="83">
        <v>5</v>
      </c>
      <c r="Y16" s="95">
        <f>MAX(F16,I16,N16,Q16)</f>
        <v>19.1</v>
      </c>
      <c r="Z16" s="29">
        <f>AVERAGE(,F16,I16,N16,Q16)</f>
        <v>14.279999999999998</v>
      </c>
      <c r="AA16" s="29">
        <v>21.2</v>
      </c>
      <c r="AB16" s="29">
        <v>7.55</v>
      </c>
      <c r="AC16" s="29">
        <f>MAX(U16,AA16)</f>
        <v>21.2</v>
      </c>
      <c r="AD16" s="29">
        <f>MIN(W16,AB16)</f>
        <v>7.55</v>
      </c>
      <c r="AE16" s="105">
        <v>95</v>
      </c>
      <c r="AF16" s="106">
        <f>SUM(3600/AD16*AE16/5280)</f>
        <v>8.579169175195666</v>
      </c>
      <c r="AG16" s="46"/>
      <c r="AH16" s="13"/>
    </row>
    <row r="17" spans="1:34" s="5" customFormat="1" ht="25.5" customHeight="1" thickBot="1">
      <c r="A17" s="26"/>
      <c r="B17" s="108">
        <v>5</v>
      </c>
      <c r="C17" s="81" t="s">
        <v>38</v>
      </c>
      <c r="D17" s="77" t="s">
        <v>27</v>
      </c>
      <c r="E17" s="53">
        <v>15</v>
      </c>
      <c r="F17" s="27">
        <v>18.9</v>
      </c>
      <c r="G17" s="27">
        <v>7.52</v>
      </c>
      <c r="H17" s="27">
        <v>0</v>
      </c>
      <c r="I17" s="27">
        <v>19.3</v>
      </c>
      <c r="J17" s="27">
        <v>7.78</v>
      </c>
      <c r="K17" s="27">
        <v>0</v>
      </c>
      <c r="L17" s="27">
        <v>0</v>
      </c>
      <c r="M17" s="27">
        <v>0</v>
      </c>
      <c r="N17" s="27">
        <v>18.45</v>
      </c>
      <c r="O17" s="27">
        <v>7.37</v>
      </c>
      <c r="P17" s="27">
        <v>0</v>
      </c>
      <c r="Q17" s="27">
        <v>17.6</v>
      </c>
      <c r="R17" s="27">
        <v>7.67</v>
      </c>
      <c r="S17" s="29">
        <f>SUM(F17,I17,N17,Q17)</f>
        <v>74.25</v>
      </c>
      <c r="T17" s="29">
        <f>MIN(F17,I17,N17,Q17)</f>
        <v>17.6</v>
      </c>
      <c r="U17" s="29">
        <f>MAX(F17,I17,N17,Q17)</f>
        <v>19.3</v>
      </c>
      <c r="V17" s="29">
        <f>SUM(S17-T17)</f>
        <v>56.65</v>
      </c>
      <c r="W17" s="29">
        <f>MIN(G17,J17,O17,R17)</f>
        <v>7.37</v>
      </c>
      <c r="X17" s="83">
        <v>4</v>
      </c>
      <c r="Y17" s="92">
        <f>MAX(F17,I17,N17,Q17)</f>
        <v>19.3</v>
      </c>
      <c r="Z17" s="29">
        <f>AVERAGE(,F17,I17,N17,Q17)</f>
        <v>14.85</v>
      </c>
      <c r="AA17" s="94">
        <v>21.1</v>
      </c>
      <c r="AB17" s="29">
        <v>7.49</v>
      </c>
      <c r="AC17" s="29">
        <f>MAX(U17,AA17)</f>
        <v>21.1</v>
      </c>
      <c r="AD17" s="29">
        <f>MIN(W17,AB17)</f>
        <v>7.37</v>
      </c>
      <c r="AE17" s="105">
        <v>95</v>
      </c>
      <c r="AF17" s="106">
        <f>SUM(3600/AD17*AE17/5280)</f>
        <v>8.788701122486739</v>
      </c>
      <c r="AG17" s="46"/>
      <c r="AH17" s="13"/>
    </row>
    <row r="18" spans="1:35" ht="6" customHeight="1" thickBot="1">
      <c r="A18" s="13"/>
      <c r="B18" s="97"/>
      <c r="C18" s="82"/>
      <c r="D18" s="78"/>
      <c r="E18" s="5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30"/>
      <c r="T18" s="30"/>
      <c r="U18" s="30"/>
      <c r="V18" s="30"/>
      <c r="W18" s="30"/>
      <c r="X18" s="84"/>
      <c r="Y18" s="129"/>
      <c r="Z18" s="30"/>
      <c r="AA18" s="30"/>
      <c r="AB18" s="30"/>
      <c r="AC18" s="30"/>
      <c r="AD18" s="30"/>
      <c r="AE18" s="109"/>
      <c r="AF18" s="110"/>
      <c r="AG18" s="38"/>
      <c r="AH18" s="13"/>
      <c r="AI18" s="12"/>
    </row>
    <row r="19" spans="1:34" ht="125.25" customHeight="1" thickTop="1">
      <c r="A19" s="13"/>
      <c r="B19" s="31"/>
      <c r="C19" s="56"/>
      <c r="D19" s="57"/>
      <c r="E19" s="56"/>
      <c r="F19" s="59"/>
      <c r="G19" s="58"/>
      <c r="H19" s="58"/>
      <c r="I19" s="60"/>
      <c r="J19" s="58"/>
      <c r="K19" s="58"/>
      <c r="L19" s="58"/>
      <c r="M19" s="58"/>
      <c r="N19" s="58"/>
      <c r="O19" s="58"/>
      <c r="P19" s="35"/>
      <c r="Q19" s="35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48"/>
      <c r="AF19" s="38"/>
      <c r="AG19" s="38"/>
      <c r="AH19" s="51"/>
    </row>
    <row r="20" spans="1:49" s="5" customFormat="1" ht="25.5" customHeight="1" thickBot="1">
      <c r="A20" s="13"/>
      <c r="B20" s="31"/>
      <c r="C20" s="47"/>
      <c r="D20" s="74"/>
      <c r="E20" s="34"/>
      <c r="F20" s="35"/>
      <c r="G20" s="60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8"/>
      <c r="AF20" s="38"/>
      <c r="AG20" s="38"/>
      <c r="AH20" s="50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25.5" customHeight="1">
      <c r="A21" s="13"/>
      <c r="B21" s="31"/>
      <c r="C21" s="47"/>
      <c r="D21" s="40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48"/>
      <c r="AF21" s="38"/>
      <c r="AG21" s="38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ht="25.5" customHeight="1">
      <c r="A22" s="13"/>
      <c r="B22" s="31"/>
      <c r="C22" s="47"/>
      <c r="D22" s="33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8"/>
      <c r="AF22" s="38"/>
      <c r="AG22" s="38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ht="25.5" customHeight="1">
      <c r="A23" s="13"/>
      <c r="B23" s="31"/>
      <c r="C23" s="47"/>
      <c r="D23" s="40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8"/>
      <c r="AF23" s="38"/>
      <c r="AG23" s="38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5" customFormat="1" ht="25.5" customHeight="1" thickBot="1">
      <c r="A24" s="13"/>
      <c r="B24" s="31"/>
      <c r="C24" s="47"/>
      <c r="D24" s="40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/>
      <c r="AF24" s="38"/>
      <c r="AG24" s="38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s="3" customFormat="1" ht="25.5" customHeight="1">
      <c r="A25" s="13"/>
      <c r="B25" s="31"/>
      <c r="C25" s="47"/>
      <c r="D25" s="40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48"/>
      <c r="AF25" s="38"/>
      <c r="AG25" s="38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14.25" customHeight="1">
      <c r="A26" s="13"/>
      <c r="B26" s="31"/>
      <c r="C26" s="32"/>
      <c r="D26" s="33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8"/>
      <c r="AG26" s="38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14.25" customHeight="1">
      <c r="A27" s="13"/>
      <c r="B27" s="39"/>
      <c r="C27" s="32"/>
      <c r="D27" s="40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8"/>
      <c r="AG27" s="38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5" customFormat="1" ht="14.25" customHeight="1" thickBot="1">
      <c r="A28" s="13"/>
      <c r="B28" s="31"/>
      <c r="C28" s="32"/>
      <c r="D28" s="40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8"/>
      <c r="AG28" s="38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3" customFormat="1" ht="14.25" customHeight="1">
      <c r="A29" s="13"/>
      <c r="B29" s="31"/>
      <c r="C29" s="32"/>
      <c r="D29" s="40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8"/>
      <c r="AG29" s="38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14.25" customHeight="1">
      <c r="A30" s="13"/>
      <c r="B30" s="31"/>
      <c r="C30" s="32"/>
      <c r="D30" s="33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8"/>
      <c r="AG30" s="38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64.5" customHeight="1">
      <c r="A31" s="13"/>
      <c r="B31" s="31"/>
      <c r="C31" s="32"/>
      <c r="D31" s="40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8"/>
      <c r="AG31" s="38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2" customFormat="1" ht="14.25" customHeight="1">
      <c r="A32" s="13"/>
      <c r="B32" s="31"/>
      <c r="C32" s="32"/>
      <c r="D32" s="40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8"/>
      <c r="AG32" s="38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5" customFormat="1" ht="60" customHeight="1" thickBot="1">
      <c r="A33" s="13"/>
      <c r="B33" s="31"/>
      <c r="C33" s="32"/>
      <c r="D33" s="40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8"/>
      <c r="AG33" s="38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</row>
    <row r="34" spans="2:33" s="13" customFormat="1" ht="14.25" customHeight="1">
      <c r="B34" s="31"/>
      <c r="C34" s="32"/>
      <c r="D34" s="33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38"/>
      <c r="AG34" s="38"/>
    </row>
    <row r="35" spans="1:33" ht="14.25" customHeight="1">
      <c r="A35" s="25"/>
      <c r="B35" s="31"/>
      <c r="C35" s="32"/>
      <c r="D35" s="40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41"/>
      <c r="AF35" s="38"/>
      <c r="AG35" s="38"/>
    </row>
    <row r="36" spans="1:33" ht="14.25" customHeight="1">
      <c r="A36" s="25"/>
      <c r="B36" s="31"/>
      <c r="C36" s="32"/>
      <c r="D36" s="40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41"/>
      <c r="AF36" s="38"/>
      <c r="AG36" s="38"/>
    </row>
    <row r="37" spans="1:33" s="2" customFormat="1" ht="14.25" customHeight="1">
      <c r="A37" s="13"/>
      <c r="B37" s="31"/>
      <c r="C37" s="32"/>
      <c r="D37" s="40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  <c r="AF37" s="38"/>
      <c r="AG37" s="38"/>
    </row>
    <row r="38" spans="1:33" s="2" customFormat="1" ht="14.25" customHeight="1">
      <c r="A38" s="13"/>
      <c r="B38" s="31"/>
      <c r="C38" s="32"/>
      <c r="D38" s="33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  <c r="AF38" s="38"/>
      <c r="AG38" s="38"/>
    </row>
    <row r="39" spans="1:33" ht="14.25" customHeight="1">
      <c r="A39" s="13"/>
      <c r="B39" s="31"/>
      <c r="C39" s="32"/>
      <c r="D39" s="40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38"/>
      <c r="AG39" s="38"/>
    </row>
    <row r="40" spans="1:33" ht="14.25" customHeight="1">
      <c r="A40" s="13"/>
      <c r="B40" s="31"/>
      <c r="C40" s="32"/>
      <c r="D40" s="40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8"/>
      <c r="AG40" s="38"/>
    </row>
    <row r="41" spans="1:33" ht="14.25" customHeight="1">
      <c r="A41" s="13"/>
      <c r="B41" s="31"/>
      <c r="C41" s="32"/>
      <c r="D41" s="40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  <c r="AF41" s="38"/>
      <c r="AG41" s="38"/>
    </row>
    <row r="42" spans="1:33" ht="12.7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="1" customFormat="1" ht="12.75"/>
    <row r="44" s="1" customFormat="1" ht="12.75" hidden="1"/>
    <row r="45" s="1" customFormat="1" ht="12.75"/>
    <row r="46" s="1" customFormat="1" ht="12.75"/>
    <row r="47" s="1" customFormat="1" ht="57" customHeight="1"/>
    <row r="48" spans="2:30" s="1" customFormat="1" ht="48" customHeight="1">
      <c r="B48" s="6"/>
      <c r="C48" s="7"/>
      <c r="D48" s="11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9"/>
      <c r="T48" s="9"/>
      <c r="U48" s="9"/>
      <c r="V48" s="9"/>
      <c r="W48" s="6"/>
      <c r="X48" s="10"/>
      <c r="Y48" s="7"/>
      <c r="Z48" s="11"/>
      <c r="AA48" s="21"/>
      <c r="AB48" s="21"/>
      <c r="AC48" s="21"/>
      <c r="AD48" s="21"/>
    </row>
    <row r="49" spans="2:30" s="1" customFormat="1" ht="12.75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6"/>
      <c r="X49" s="10"/>
      <c r="Y49" s="7"/>
      <c r="Z49" s="11"/>
      <c r="AA49" s="21"/>
      <c r="AB49" s="21"/>
      <c r="AC49" s="21"/>
      <c r="AD49" s="21"/>
    </row>
    <row r="50" spans="2:30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</row>
    <row r="51" spans="2:30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</row>
    <row r="52" spans="2:30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</row>
    <row r="53" spans="2:30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</row>
    <row r="54" spans="2:30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3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9"/>
      <c r="AB55" s="9"/>
      <c r="AC55" s="9"/>
      <c r="AD55" s="9"/>
      <c r="AE55" s="12"/>
      <c r="AF55" s="12"/>
      <c r="AG55" s="49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2009-03-01T14:12:49Z</dcterms:modified>
  <cp:category/>
  <cp:version/>
  <cp:contentType/>
  <cp:contentStatus/>
</cp:coreProperties>
</file>