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 AM  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<sst xmlns="http://schemas.openxmlformats.org/spreadsheetml/2006/main" count="79" uniqueCount="47">
  <si>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Pl</t>
  </si>
  <si>
    <t>tot1</t>
  </si>
  <si>
    <t>tot4</t>
  </si>
  <si>
    <t>Best
heat</t>
  </si>
  <si>
    <t>time</t>
  </si>
  <si>
    <t>4 heats average</t>
  </si>
  <si>
    <t>LAPS</t>
  </si>
  <si>
    <t>Average of 4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</si>
  <si>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</si>
  <si>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</si>
  <si>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</si>
  <si>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</si>
  <si>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</si>
  <si>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</si>
  <si>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</si>
  <si>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</si>
  <si>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</si>
  <si>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</si>
  <si>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</si>
  <si>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</si>
  <si>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</si>
  <si>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</si>
  <si>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</si>
  <si>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</si>
  <si>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</si>
  <si>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</si>
  <si>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o</t>
  </si>
  <si>
    <t>F1</t>
  </si>
  <si>
    <t>Clive Harland</t>
  </si>
  <si>
    <t>Dave Rouse</t>
  </si>
  <si>
    <t>Jaik Golloghly</t>
  </si>
  <si>
    <t>Ryan Betts</t>
  </si>
  <si>
    <t>Roy Masters</t>
  </si>
  <si>
    <t>Sharon Golloghly</t>
  </si>
  <si>
    <t>Paul Edmunds</t>
  </si>
  <si>
    <t>Kevin Golloghly</t>
  </si>
  <si>
    <t>John Chell</t>
  </si>
  <si>
    <t>Tony stacey</t>
  </si>
  <si>
    <t>Alan Bullock</t>
  </si>
  <si>
    <t>Claire Bullock</t>
  </si>
  <si>
    <t>Martin Hill (p)</t>
  </si>
  <si>
    <t>Deane Walpole (p)</t>
  </si>
  <si>
    <t>Andy Whorton (p)</t>
  </si>
  <si>
    <t>(p) = premier grade drivers</t>
  </si>
  <si>
    <t>GRID</t>
  </si>
  <si>
    <t>Q</t>
  </si>
  <si>
    <t>Derby Spec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</si>
</sst>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medium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>
        <color indexed="12"/>
      </bottom>
    </border>
    <border>
      <left style="thin"/>
      <right style="double"/>
      <top style="medium">
        <color indexed="12"/>
      </top>
      <bottom style="thin"/>
    </border>
    <border>
      <left style="double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double"/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double">
        <color indexed="10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/>
    </xf>
    <xf numFmtId="173" fontId="15" fillId="2" borderId="19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/>
    </xf>
    <xf numFmtId="2" fontId="14" fillId="3" borderId="20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172" fontId="15" fillId="2" borderId="2" xfId="0" applyNumberFormat="1" applyFont="1" applyFill="1" applyBorder="1" applyAlignment="1">
      <alignment/>
    </xf>
    <xf numFmtId="172" fontId="15" fillId="2" borderId="3" xfId="0" applyNumberFormat="1" applyFont="1" applyFill="1" applyBorder="1" applyAlignment="1">
      <alignment/>
    </xf>
    <xf numFmtId="172" fontId="15" fillId="2" borderId="20" xfId="0" applyNumberFormat="1" applyFont="1" applyFill="1" applyBorder="1" applyAlignment="1">
      <alignment/>
    </xf>
    <xf numFmtId="2" fontId="14" fillId="3" borderId="2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1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5" borderId="31" xfId="0" applyFill="1" applyBorder="1" applyAlignment="1">
      <alignment/>
    </xf>
    <xf numFmtId="0" fontId="0" fillId="7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6" borderId="33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/>
      <protection locked="0"/>
    </xf>
    <xf numFmtId="0" fontId="0" fillId="2" borderId="34" xfId="0" applyFill="1" applyBorder="1" applyAlignment="1">
      <alignment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0" fontId="11" fillId="3" borderId="35" xfId="0" applyFont="1" applyFill="1" applyBorder="1" applyAlignment="1">
      <alignment/>
    </xf>
    <xf numFmtId="0" fontId="13" fillId="3" borderId="36" xfId="0" applyFont="1" applyFill="1" applyBorder="1" applyAlignment="1">
      <alignment horizontal="center"/>
    </xf>
    <xf numFmtId="0" fontId="11" fillId="3" borderId="36" xfId="0" applyFont="1" applyFill="1" applyBorder="1" applyAlignment="1">
      <alignment/>
    </xf>
    <xf numFmtId="0" fontId="11" fillId="8" borderId="36" xfId="0" applyFont="1" applyFill="1" applyBorder="1" applyAlignment="1">
      <alignment/>
    </xf>
    <xf numFmtId="0" fontId="11" fillId="9" borderId="36" xfId="0" applyFont="1" applyFill="1" applyBorder="1" applyAlignment="1">
      <alignment/>
    </xf>
    <xf numFmtId="0" fontId="11" fillId="7" borderId="36" xfId="0" applyFont="1" applyFill="1" applyBorder="1" applyAlignment="1">
      <alignment/>
    </xf>
    <xf numFmtId="0" fontId="11" fillId="5" borderId="36" xfId="0" applyFont="1" applyFill="1" applyBorder="1" applyAlignment="1">
      <alignment/>
    </xf>
    <xf numFmtId="0" fontId="10" fillId="3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20" fillId="3" borderId="0" xfId="0" applyFont="1" applyFill="1" applyBorder="1" applyAlignment="1" applyProtection="1">
      <alignment horizontal="center"/>
      <protection locked="0"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73" fontId="15" fillId="2" borderId="4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41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47" xfId="0" applyNumberFormat="1" applyFont="1" applyFill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2" borderId="49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0" fontId="0" fillId="2" borderId="52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17" fillId="3" borderId="2" xfId="0" applyFont="1" applyFill="1" applyBorder="1" applyAlignment="1" applyProtection="1">
      <alignment horizontal="left"/>
      <protection locked="0"/>
    </xf>
    <xf numFmtId="0" fontId="21" fillId="3" borderId="3" xfId="0" applyFont="1" applyFill="1" applyBorder="1" applyAlignment="1" applyProtection="1">
      <alignment horizontal="left"/>
      <protection locked="0"/>
    </xf>
    <xf numFmtId="2" fontId="22" fillId="3" borderId="3" xfId="0" applyNumberFormat="1" applyFont="1" applyFill="1" applyBorder="1" applyAlignment="1" applyProtection="1">
      <alignment horizontal="center"/>
      <protection locked="0"/>
    </xf>
    <xf numFmtId="2" fontId="23" fillId="3" borderId="3" xfId="0" applyNumberFormat="1" applyFont="1" applyFill="1" applyBorder="1" applyAlignment="1" applyProtection="1">
      <alignment horizontal="center"/>
      <protection locked="0"/>
    </xf>
    <xf numFmtId="2" fontId="22" fillId="3" borderId="2" xfId="0" applyNumberFormat="1" applyFont="1" applyFill="1" applyBorder="1" applyAlignment="1">
      <alignment/>
    </xf>
    <xf numFmtId="2" fontId="24" fillId="10" borderId="2" xfId="0" applyNumberFormat="1" applyFont="1" applyFill="1" applyBorder="1" applyAlignment="1">
      <alignment/>
    </xf>
    <xf numFmtId="2" fontId="24" fillId="8" borderId="3" xfId="0" applyNumberFormat="1" applyFont="1" applyFill="1" applyBorder="1" applyAlignment="1">
      <alignment/>
    </xf>
    <xf numFmtId="2" fontId="24" fillId="10" borderId="3" xfId="0" applyNumberFormat="1" applyFont="1" applyFill="1" applyBorder="1" applyAlignment="1">
      <alignment/>
    </xf>
    <xf numFmtId="2" fontId="14" fillId="9" borderId="3" xfId="0" applyNumberFormat="1" applyFont="1" applyFill="1" applyBorder="1" applyAlignment="1">
      <alignment/>
    </xf>
    <xf numFmtId="2" fontId="24" fillId="11" borderId="3" xfId="0" applyNumberFormat="1" applyFont="1" applyFill="1" applyBorder="1" applyAlignment="1">
      <alignment/>
    </xf>
    <xf numFmtId="0" fontId="17" fillId="3" borderId="2" xfId="0" applyFont="1" applyFill="1" applyBorder="1" applyAlignment="1" applyProtection="1">
      <alignment horizontal="center"/>
      <protection locked="0"/>
    </xf>
    <xf numFmtId="0" fontId="21" fillId="3" borderId="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horizontal="center"/>
      <protection locked="0"/>
    </xf>
    <xf numFmtId="2" fontId="17" fillId="3" borderId="0" xfId="0" applyNumberFormat="1" applyFont="1" applyFill="1" applyBorder="1" applyAlignment="1" applyProtection="1">
      <alignment horizontal="center"/>
      <protection locked="0"/>
    </xf>
    <xf numFmtId="0" fontId="22" fillId="3" borderId="2" xfId="0" applyNumberFormat="1" applyFont="1" applyFill="1" applyBorder="1" applyAlignment="1">
      <alignment horizontal="center"/>
    </xf>
    <xf numFmtId="0" fontId="14" fillId="3" borderId="3" xfId="0" applyNumberFormat="1" applyFont="1" applyFill="1" applyBorder="1" applyAlignment="1">
      <alignment horizontal="center"/>
    </xf>
    <xf numFmtId="0" fontId="14" fillId="3" borderId="20" xfId="0" applyNumberFormat="1" applyFont="1" applyFill="1" applyBorder="1" applyAlignment="1">
      <alignment horizontal="center"/>
    </xf>
    <xf numFmtId="0" fontId="15" fillId="3" borderId="53" xfId="0" applyFont="1" applyFill="1" applyBorder="1" applyAlignment="1" applyProtection="1">
      <alignment horizontal="center"/>
      <protection locked="0"/>
    </xf>
    <xf numFmtId="0" fontId="22" fillId="3" borderId="53" xfId="0" applyFont="1" applyFill="1" applyBorder="1" applyAlignment="1" applyProtection="1">
      <alignment horizontal="center"/>
      <protection locked="0"/>
    </xf>
    <xf numFmtId="0" fontId="22" fillId="3" borderId="54" xfId="0" applyFont="1" applyFill="1" applyBorder="1" applyAlignment="1" applyProtection="1">
      <alignment horizontal="center"/>
      <protection locked="0"/>
    </xf>
    <xf numFmtId="0" fontId="22" fillId="3" borderId="3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/>
    </xf>
    <xf numFmtId="2" fontId="14" fillId="0" borderId="3" xfId="0" applyNumberFormat="1" applyFont="1" applyFill="1" applyBorder="1" applyAlignment="1">
      <alignment/>
    </xf>
    <xf numFmtId="2" fontId="15" fillId="0" borderId="3" xfId="0" applyNumberFormat="1" applyFont="1" applyFill="1" applyBorder="1" applyAlignment="1">
      <alignment/>
    </xf>
    <xf numFmtId="2" fontId="24" fillId="8" borderId="2" xfId="0" applyNumberFormat="1" applyFont="1" applyFill="1" applyBorder="1" applyAlignment="1">
      <alignment/>
    </xf>
    <xf numFmtId="0" fontId="15" fillId="3" borderId="55" xfId="0" applyFont="1" applyFill="1" applyBorder="1" applyAlignment="1" applyProtection="1">
      <alignment horizontal="center"/>
      <protection locked="0"/>
    </xf>
    <xf numFmtId="0" fontId="14" fillId="3" borderId="53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21" fillId="3" borderId="20" xfId="0" applyFont="1" applyFill="1" applyBorder="1" applyAlignment="1" applyProtection="1">
      <alignment horizontal="left"/>
      <protection locked="0"/>
    </xf>
    <xf numFmtId="0" fontId="21" fillId="3" borderId="20" xfId="0" applyFont="1" applyFill="1" applyBorder="1" applyAlignment="1" applyProtection="1">
      <alignment horizontal="center"/>
      <protection locked="0"/>
    </xf>
    <xf numFmtId="2" fontId="24" fillId="0" borderId="3" xfId="0" applyNumberFormat="1" applyFont="1" applyFill="1" applyBorder="1" applyAlignment="1">
      <alignment/>
    </xf>
    <xf numFmtId="2" fontId="23" fillId="3" borderId="2" xfId="0" applyNumberFormat="1" applyFont="1" applyFill="1" applyBorder="1" applyAlignment="1">
      <alignment/>
    </xf>
    <xf numFmtId="0" fontId="11" fillId="3" borderId="3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31</xdr:col>
      <xdr:colOff>9525</xdr:colOff>
      <xdr:row>2</xdr:row>
      <xdr:rowOff>676275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8648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C61"/>
  <sheetViews>
    <sheetView showGridLines="0" tabSelected="1" zoomScale="79" zoomScaleNormal="79" workbookViewId="0" topLeftCell="A8">
      <selection activeCell="D21" sqref="D21"/>
    </sheetView>
  </sheetViews>
  <sheetFormatPr defaultColWidth="9.140625" defaultRowHeight="12.75"/>
  <cols>
    <col min="1" max="1" width="1.7109375" style="12" customWidth="1"/>
    <col min="2" max="2" width="4.00390625" style="6" customWidth="1"/>
    <col min="3" max="3" width="19.851562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8.421875" style="9" hidden="1" customWidth="1"/>
    <col min="20" max="21" width="6.7109375" style="9" hidden="1" customWidth="1"/>
    <col min="22" max="22" width="6.7109375" style="9" customWidth="1"/>
    <col min="23" max="23" width="4.28125" style="9" customWidth="1"/>
    <col min="24" max="24" width="6.7109375" style="6" customWidth="1"/>
    <col min="25" max="25" width="6.7109375" style="10" customWidth="1"/>
    <col min="26" max="26" width="6.7109375" style="7" customWidth="1"/>
    <col min="27" max="27" width="6.7109375" style="11" customWidth="1"/>
    <col min="28" max="31" width="6.7109375" style="9" customWidth="1"/>
    <col min="32" max="32" width="6.7109375" style="12" customWidth="1"/>
    <col min="33" max="33" width="9.421875" style="12" customWidth="1"/>
    <col min="34" max="34" width="7.7109375" style="53" customWidth="1"/>
    <col min="35" max="35" width="6.7109375" style="58" customWidth="1"/>
    <col min="36" max="37" width="6.7109375" style="4" customWidth="1"/>
    <col min="38" max="38" width="6.7109375" style="59" customWidth="1"/>
    <col min="39" max="39" width="8.28125" style="12" customWidth="1"/>
    <col min="40" max="16384" width="8.8515625" style="4" customWidth="1"/>
  </cols>
  <sheetData>
    <row r="1" spans="1:39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22"/>
      <c r="Z1" s="15"/>
      <c r="AA1" s="23"/>
      <c r="AB1" s="21"/>
      <c r="AC1" s="21"/>
      <c r="AD1" s="21"/>
      <c r="AE1" s="21"/>
      <c r="AF1" s="13"/>
      <c r="AG1" s="13"/>
      <c r="AH1" s="13"/>
      <c r="AI1" s="56"/>
      <c r="AJ1" s="3"/>
      <c r="AK1" s="3"/>
      <c r="AL1" s="57"/>
      <c r="AM1" s="54"/>
    </row>
    <row r="2" spans="1:40" s="2" customFormat="1" ht="42.75" customHeigh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  <c r="AJ2" s="13"/>
      <c r="AK2" s="13"/>
      <c r="AL2" s="13"/>
      <c r="AM2" s="13"/>
      <c r="AN2" s="13"/>
    </row>
    <row r="3" spans="1:40" s="2" customFormat="1" ht="54" customHeight="1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2" customFormat="1" ht="9.75" customHeight="1" thickBot="1">
      <c r="A4" s="1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3"/>
      <c r="AG4" s="13"/>
      <c r="AH4" s="13"/>
      <c r="AI4" s="65"/>
      <c r="AJ4" s="65"/>
      <c r="AK4" s="65"/>
      <c r="AL4" s="65"/>
      <c r="AM4" s="13"/>
      <c r="AN4" s="13"/>
    </row>
    <row r="5" spans="1:40" s="2" customFormat="1" ht="13.5" thickTop="1">
      <c r="A5" s="26"/>
      <c r="B5" s="82"/>
      <c r="C5" s="83"/>
      <c r="D5" s="83"/>
      <c r="E5" s="84"/>
      <c r="F5" s="85"/>
      <c r="G5" s="85"/>
      <c r="H5" s="84"/>
      <c r="I5" s="86"/>
      <c r="J5" s="86"/>
      <c r="K5" s="84"/>
      <c r="L5" s="84"/>
      <c r="M5" s="84"/>
      <c r="N5" s="87"/>
      <c r="O5" s="87"/>
      <c r="P5" s="84"/>
      <c r="Q5" s="88"/>
      <c r="R5" s="88"/>
      <c r="S5" s="89" t="s">
        <v>13</v>
      </c>
      <c r="T5" s="89" t="s">
        <v>13</v>
      </c>
      <c r="U5" s="89" t="s">
        <v>13</v>
      </c>
      <c r="V5" s="89" t="s">
        <v>13</v>
      </c>
      <c r="W5" s="89" t="s">
        <v>44</v>
      </c>
      <c r="X5" s="90" t="s">
        <v>8</v>
      </c>
      <c r="Y5" s="90" t="s">
        <v>8</v>
      </c>
      <c r="Z5" s="89" t="s">
        <v>6</v>
      </c>
      <c r="AA5" s="89" t="s">
        <v>6</v>
      </c>
      <c r="AB5" s="89" t="s">
        <v>17</v>
      </c>
      <c r="AC5" s="89" t="s">
        <v>17</v>
      </c>
      <c r="AD5" s="89" t="s">
        <v>6</v>
      </c>
      <c r="AE5" s="90" t="s">
        <v>8</v>
      </c>
      <c r="AF5" s="163" t="s">
        <v>24</v>
      </c>
      <c r="AG5" s="91" t="s">
        <v>25</v>
      </c>
      <c r="AH5" s="48"/>
      <c r="AI5" s="70"/>
      <c r="AJ5" s="71"/>
      <c r="AK5" s="73"/>
      <c r="AL5" s="72"/>
      <c r="AM5" s="74"/>
      <c r="AN5" s="13"/>
    </row>
    <row r="6" spans="1:40" s="2" customFormat="1" ht="27.75" customHeight="1" thickBot="1">
      <c r="A6" s="26"/>
      <c r="B6" s="92" t="s">
        <v>0</v>
      </c>
      <c r="C6" s="93" t="s">
        <v>12</v>
      </c>
      <c r="D6" s="94" t="s">
        <v>16</v>
      </c>
      <c r="E6" s="94">
        <v>1</v>
      </c>
      <c r="F6" s="95" t="s">
        <v>9</v>
      </c>
      <c r="G6" s="96" t="s">
        <v>4</v>
      </c>
      <c r="H6" s="97">
        <v>2</v>
      </c>
      <c r="I6" s="98" t="s">
        <v>9</v>
      </c>
      <c r="J6" s="99" t="s">
        <v>4</v>
      </c>
      <c r="K6" s="97" t="s">
        <v>1</v>
      </c>
      <c r="L6" s="97" t="s">
        <v>2</v>
      </c>
      <c r="M6" s="97">
        <v>3</v>
      </c>
      <c r="N6" s="128" t="s">
        <v>9</v>
      </c>
      <c r="O6" s="100" t="s">
        <v>4</v>
      </c>
      <c r="P6" s="97">
        <v>4</v>
      </c>
      <c r="Q6" s="101" t="s">
        <v>9</v>
      </c>
      <c r="R6" s="102" t="s">
        <v>4</v>
      </c>
      <c r="S6" s="103" t="s">
        <v>15</v>
      </c>
      <c r="T6" s="103" t="s">
        <v>22</v>
      </c>
      <c r="U6" s="103" t="s">
        <v>23</v>
      </c>
      <c r="V6" s="103" t="s">
        <v>14</v>
      </c>
      <c r="W6" s="104" t="s">
        <v>45</v>
      </c>
      <c r="X6" s="104" t="s">
        <v>19</v>
      </c>
      <c r="Y6" s="105" t="s">
        <v>7</v>
      </c>
      <c r="Z6" s="104" t="s">
        <v>3</v>
      </c>
      <c r="AA6" s="105" t="s">
        <v>5</v>
      </c>
      <c r="AB6" s="106" t="s">
        <v>6</v>
      </c>
      <c r="AC6" s="106" t="s">
        <v>18</v>
      </c>
      <c r="AD6" s="106" t="s">
        <v>21</v>
      </c>
      <c r="AE6" s="106" t="s">
        <v>20</v>
      </c>
      <c r="AF6" s="104" t="s">
        <v>10</v>
      </c>
      <c r="AG6" s="107" t="s">
        <v>11</v>
      </c>
      <c r="AH6" s="47"/>
      <c r="AI6" s="75"/>
      <c r="AJ6" s="63"/>
      <c r="AK6" s="129"/>
      <c r="AL6" s="64"/>
      <c r="AM6" s="110"/>
      <c r="AN6" s="13"/>
    </row>
    <row r="7" spans="1:40" ht="21.75" customHeight="1" thickBot="1">
      <c r="A7" s="26"/>
      <c r="B7" s="150">
        <v>1</v>
      </c>
      <c r="C7" s="130" t="s">
        <v>40</v>
      </c>
      <c r="D7" s="140" t="s">
        <v>27</v>
      </c>
      <c r="E7" s="76"/>
      <c r="F7" s="27">
        <v>26.85</v>
      </c>
      <c r="G7" s="133">
        <v>5.76</v>
      </c>
      <c r="H7" s="27">
        <v>0</v>
      </c>
      <c r="I7" s="132">
        <v>27.8</v>
      </c>
      <c r="J7" s="133">
        <v>6.02</v>
      </c>
      <c r="K7" s="27">
        <v>0</v>
      </c>
      <c r="L7" s="27">
        <v>0</v>
      </c>
      <c r="M7" s="27">
        <v>0</v>
      </c>
      <c r="N7" s="132">
        <v>28.7</v>
      </c>
      <c r="O7" s="133">
        <v>5.91</v>
      </c>
      <c r="P7" s="27">
        <v>0</v>
      </c>
      <c r="Q7" s="132">
        <v>28.45</v>
      </c>
      <c r="R7" s="133">
        <v>5.9</v>
      </c>
      <c r="S7" s="134">
        <f aca="true" t="shared" si="0" ref="S7:S19">SUM(F7,I7,N7,Q7)</f>
        <v>111.80000000000001</v>
      </c>
      <c r="T7" s="28">
        <f aca="true" t="shared" si="1" ref="T7:T19">MIN(F7,I7,N7,Q7)</f>
        <v>26.85</v>
      </c>
      <c r="U7" s="28">
        <f aca="true" t="shared" si="2" ref="U7:U19">MAX(F7,I7,N7,Q7)</f>
        <v>28.7</v>
      </c>
      <c r="V7" s="134">
        <f aca="true" t="shared" si="3" ref="V7:V19">SUM(S7-T7)</f>
        <v>84.95000000000002</v>
      </c>
      <c r="W7" s="145">
        <v>1</v>
      </c>
      <c r="X7" s="134">
        <f aca="true" t="shared" si="4" ref="X7:X19">MIN(G7,J7,O7,R7)</f>
        <v>5.76</v>
      </c>
      <c r="Y7" s="28">
        <f aca="true" t="shared" si="5" ref="Y7:Y19">AVERAGE(G7,J7,O7,R7)</f>
        <v>5.897499999999999</v>
      </c>
      <c r="Z7" s="135">
        <f aca="true" t="shared" si="6" ref="Z7:Z19">MAX(F7,I7,N7,Q7)</f>
        <v>28.7</v>
      </c>
      <c r="AA7" s="28">
        <f aca="true" t="shared" si="7" ref="AA7:AA19">AVERAGE(,F7,I7,N7,Q7)</f>
        <v>22.360000000000003</v>
      </c>
      <c r="AB7" s="155">
        <v>30.15</v>
      </c>
      <c r="AC7" s="152">
        <v>5.76</v>
      </c>
      <c r="AD7" s="134">
        <f aca="true" t="shared" si="8" ref="AD7:AD19">MAX(U7,AB7)</f>
        <v>30.15</v>
      </c>
      <c r="AE7" s="162">
        <f aca="true" t="shared" si="9" ref="AE7:AE19">MIN(X7,AC7)</f>
        <v>5.76</v>
      </c>
      <c r="AF7" s="43">
        <v>77.5</v>
      </c>
      <c r="AG7" s="29">
        <f aca="true" t="shared" si="10" ref="AG7:AG19">SUM(3600/AE7*AF7/5280)</f>
        <v>9.17376893939394</v>
      </c>
      <c r="AH7" s="49"/>
      <c r="AI7" s="119"/>
      <c r="AJ7" s="120"/>
      <c r="AK7" s="120"/>
      <c r="AL7" s="121"/>
      <c r="AM7" s="115"/>
      <c r="AN7" s="13"/>
    </row>
    <row r="8" spans="1:40" ht="21.75" customHeight="1" thickBot="1">
      <c r="A8" s="26"/>
      <c r="B8" s="148">
        <v>2</v>
      </c>
      <c r="C8" s="131" t="s">
        <v>41</v>
      </c>
      <c r="D8" s="141" t="s">
        <v>27</v>
      </c>
      <c r="E8" s="77">
        <v>14</v>
      </c>
      <c r="F8" s="27">
        <v>27.3</v>
      </c>
      <c r="G8" s="27">
        <v>6.18</v>
      </c>
      <c r="H8" s="27">
        <v>0</v>
      </c>
      <c r="I8" s="27">
        <v>25.9</v>
      </c>
      <c r="J8" s="27">
        <v>6.58</v>
      </c>
      <c r="K8" s="27">
        <v>0</v>
      </c>
      <c r="L8" s="27">
        <v>0</v>
      </c>
      <c r="M8" s="27">
        <v>0</v>
      </c>
      <c r="N8" s="27">
        <v>25.8</v>
      </c>
      <c r="O8" s="27">
        <v>6.49</v>
      </c>
      <c r="P8" s="27">
        <v>0</v>
      </c>
      <c r="Q8" s="27">
        <v>26.95</v>
      </c>
      <c r="R8" s="27">
        <v>6.26</v>
      </c>
      <c r="S8" s="30">
        <f t="shared" si="0"/>
        <v>105.95</v>
      </c>
      <c r="T8" s="30">
        <f t="shared" si="1"/>
        <v>25.8</v>
      </c>
      <c r="U8" s="30">
        <f t="shared" si="2"/>
        <v>27.3</v>
      </c>
      <c r="V8" s="30">
        <f t="shared" si="3"/>
        <v>80.15</v>
      </c>
      <c r="W8" s="146">
        <v>2</v>
      </c>
      <c r="X8" s="30">
        <f t="shared" si="4"/>
        <v>6.18</v>
      </c>
      <c r="Y8" s="30">
        <f t="shared" si="5"/>
        <v>6.3774999999999995</v>
      </c>
      <c r="Z8" s="136">
        <f t="shared" si="6"/>
        <v>27.3</v>
      </c>
      <c r="AA8" s="30">
        <f t="shared" si="7"/>
        <v>21.19</v>
      </c>
      <c r="AB8" s="139">
        <v>27.3</v>
      </c>
      <c r="AC8" s="153">
        <v>6.17</v>
      </c>
      <c r="AD8" s="30">
        <f t="shared" si="8"/>
        <v>27.3</v>
      </c>
      <c r="AE8" s="30">
        <f t="shared" si="9"/>
        <v>6.17</v>
      </c>
      <c r="AF8" s="44">
        <v>77.5</v>
      </c>
      <c r="AG8" s="29">
        <f t="shared" si="10"/>
        <v>8.56416678945042</v>
      </c>
      <c r="AH8" s="49"/>
      <c r="AI8" s="119"/>
      <c r="AJ8" s="120"/>
      <c r="AK8" s="120"/>
      <c r="AL8" s="120"/>
      <c r="AM8" s="116"/>
      <c r="AN8" s="13"/>
    </row>
    <row r="9" spans="1:40" s="5" customFormat="1" ht="21.75" customHeight="1" thickBot="1">
      <c r="A9" s="26"/>
      <c r="B9" s="148">
        <v>3</v>
      </c>
      <c r="C9" s="131" t="s">
        <v>31</v>
      </c>
      <c r="D9" s="141" t="s">
        <v>27</v>
      </c>
      <c r="E9" s="77"/>
      <c r="F9" s="27">
        <v>21.25</v>
      </c>
      <c r="G9" s="27">
        <v>6.28</v>
      </c>
      <c r="H9" s="27">
        <v>0</v>
      </c>
      <c r="I9" s="27">
        <v>27.2</v>
      </c>
      <c r="J9" s="27">
        <v>6.12</v>
      </c>
      <c r="K9" s="27">
        <v>0</v>
      </c>
      <c r="L9" s="27">
        <v>0</v>
      </c>
      <c r="M9" s="27">
        <v>0</v>
      </c>
      <c r="N9" s="27">
        <v>21.85</v>
      </c>
      <c r="O9" s="27">
        <v>6.35</v>
      </c>
      <c r="P9" s="27">
        <v>0</v>
      </c>
      <c r="Q9" s="27">
        <v>25.75</v>
      </c>
      <c r="R9" s="27">
        <v>7.17</v>
      </c>
      <c r="S9" s="30">
        <f t="shared" si="0"/>
        <v>96.05000000000001</v>
      </c>
      <c r="T9" s="30">
        <f t="shared" si="1"/>
        <v>21.25</v>
      </c>
      <c r="U9" s="30">
        <f t="shared" si="2"/>
        <v>27.2</v>
      </c>
      <c r="V9" s="30">
        <f t="shared" si="3"/>
        <v>74.80000000000001</v>
      </c>
      <c r="W9" s="146">
        <v>7</v>
      </c>
      <c r="X9" s="30">
        <f t="shared" si="4"/>
        <v>6.12</v>
      </c>
      <c r="Y9" s="30">
        <f t="shared" si="5"/>
        <v>6.48</v>
      </c>
      <c r="Z9" s="138">
        <f t="shared" si="6"/>
        <v>27.2</v>
      </c>
      <c r="AA9" s="30">
        <f t="shared" si="7"/>
        <v>19.21</v>
      </c>
      <c r="AB9" s="137">
        <v>26.15</v>
      </c>
      <c r="AC9" s="154">
        <v>6.16</v>
      </c>
      <c r="AD9" s="30">
        <f t="shared" si="8"/>
        <v>27.2</v>
      </c>
      <c r="AE9" s="30">
        <f t="shared" si="9"/>
        <v>6.12</v>
      </c>
      <c r="AF9" s="44">
        <v>77.5</v>
      </c>
      <c r="AG9" s="29">
        <f t="shared" si="10"/>
        <v>8.634135472370767</v>
      </c>
      <c r="AH9" s="49"/>
      <c r="AI9" s="119"/>
      <c r="AJ9" s="120"/>
      <c r="AK9" s="120"/>
      <c r="AL9" s="120"/>
      <c r="AM9" s="111"/>
      <c r="AN9" s="13"/>
    </row>
    <row r="10" spans="1:40" s="3" customFormat="1" ht="21.75" customHeight="1" thickBot="1">
      <c r="A10" s="26"/>
      <c r="B10" s="148">
        <v>4</v>
      </c>
      <c r="C10" s="131" t="s">
        <v>28</v>
      </c>
      <c r="D10" s="141" t="s">
        <v>27</v>
      </c>
      <c r="E10" s="77"/>
      <c r="F10" s="132">
        <v>28.1</v>
      </c>
      <c r="G10" s="27">
        <v>5.99</v>
      </c>
      <c r="H10" s="27">
        <v>0</v>
      </c>
      <c r="I10" s="27">
        <v>24.45</v>
      </c>
      <c r="J10" s="27" t="s">
        <v>26</v>
      </c>
      <c r="K10" s="27">
        <v>0</v>
      </c>
      <c r="L10" s="27">
        <v>0</v>
      </c>
      <c r="M10" s="27">
        <v>0</v>
      </c>
      <c r="N10" s="27">
        <v>25.2</v>
      </c>
      <c r="O10" s="27">
        <v>6.46</v>
      </c>
      <c r="P10" s="27">
        <v>0</v>
      </c>
      <c r="Q10" s="27">
        <v>24.95</v>
      </c>
      <c r="R10" s="27">
        <v>6.54</v>
      </c>
      <c r="S10" s="30">
        <f t="shared" si="0"/>
        <v>102.7</v>
      </c>
      <c r="T10" s="30">
        <f t="shared" si="1"/>
        <v>24.45</v>
      </c>
      <c r="U10" s="30">
        <f t="shared" si="2"/>
        <v>28.1</v>
      </c>
      <c r="V10" s="30">
        <f t="shared" si="3"/>
        <v>78.25</v>
      </c>
      <c r="W10" s="146">
        <v>3</v>
      </c>
      <c r="X10" s="30">
        <f t="shared" si="4"/>
        <v>5.99</v>
      </c>
      <c r="Y10" s="30">
        <f t="shared" si="5"/>
        <v>6.329999999999999</v>
      </c>
      <c r="Z10" s="136">
        <f t="shared" si="6"/>
        <v>28.1</v>
      </c>
      <c r="AA10" s="30">
        <f t="shared" si="7"/>
        <v>20.54</v>
      </c>
      <c r="AB10" s="138">
        <v>25.25</v>
      </c>
      <c r="AC10" s="153">
        <v>25.25</v>
      </c>
      <c r="AD10" s="30">
        <f t="shared" si="8"/>
        <v>28.1</v>
      </c>
      <c r="AE10" s="30">
        <f t="shared" si="9"/>
        <v>5.99</v>
      </c>
      <c r="AF10" s="44">
        <v>77.5</v>
      </c>
      <c r="AG10" s="29">
        <f t="shared" si="10"/>
        <v>8.821520716345423</v>
      </c>
      <c r="AH10" s="49"/>
      <c r="AI10" s="119"/>
      <c r="AJ10" s="120"/>
      <c r="AK10" s="120"/>
      <c r="AL10" s="120"/>
      <c r="AM10" s="111"/>
      <c r="AN10" s="13"/>
    </row>
    <row r="11" spans="1:40" ht="21.75" customHeight="1" thickBot="1">
      <c r="A11" s="26"/>
      <c r="B11" s="148">
        <v>5</v>
      </c>
      <c r="C11" s="131" t="s">
        <v>42</v>
      </c>
      <c r="D11" s="141" t="s">
        <v>27</v>
      </c>
      <c r="E11" s="77"/>
      <c r="F11" s="27">
        <v>24.8</v>
      </c>
      <c r="G11" s="27">
        <v>6.29</v>
      </c>
      <c r="H11" s="27">
        <v>0</v>
      </c>
      <c r="I11" s="27">
        <v>11.8</v>
      </c>
      <c r="J11" s="27">
        <v>6.8</v>
      </c>
      <c r="K11" s="27">
        <v>0</v>
      </c>
      <c r="L11" s="27">
        <v>0</v>
      </c>
      <c r="M11" s="27">
        <v>0</v>
      </c>
      <c r="N11" s="27">
        <v>26.55</v>
      </c>
      <c r="O11" s="27">
        <v>6.09</v>
      </c>
      <c r="P11" s="27">
        <v>0</v>
      </c>
      <c r="Q11" s="27">
        <v>26.1</v>
      </c>
      <c r="R11" s="27">
        <v>6.4</v>
      </c>
      <c r="S11" s="30">
        <f t="shared" si="0"/>
        <v>89.25</v>
      </c>
      <c r="T11" s="30">
        <f t="shared" si="1"/>
        <v>11.8</v>
      </c>
      <c r="U11" s="30">
        <f t="shared" si="2"/>
        <v>26.55</v>
      </c>
      <c r="V11" s="30">
        <f t="shared" si="3"/>
        <v>77.45</v>
      </c>
      <c r="W11" s="146">
        <v>4</v>
      </c>
      <c r="X11" s="30">
        <f t="shared" si="4"/>
        <v>6.09</v>
      </c>
      <c r="Y11" s="30">
        <f t="shared" si="5"/>
        <v>6.395</v>
      </c>
      <c r="Z11" s="137">
        <f t="shared" si="6"/>
        <v>26.55</v>
      </c>
      <c r="AA11" s="30">
        <f t="shared" si="7"/>
        <v>17.85</v>
      </c>
      <c r="AB11" s="139">
        <v>26.05</v>
      </c>
      <c r="AC11" s="153">
        <v>26.05</v>
      </c>
      <c r="AD11" s="30">
        <f t="shared" si="8"/>
        <v>26.55</v>
      </c>
      <c r="AE11" s="30">
        <f t="shared" si="9"/>
        <v>6.09</v>
      </c>
      <c r="AF11" s="44">
        <v>77.5</v>
      </c>
      <c r="AG11" s="29">
        <f t="shared" si="10"/>
        <v>8.67666815942678</v>
      </c>
      <c r="AH11" s="49"/>
      <c r="AI11" s="119"/>
      <c r="AJ11" s="120"/>
      <c r="AK11" s="120"/>
      <c r="AL11" s="120"/>
      <c r="AM11" s="111"/>
      <c r="AN11" s="13"/>
    </row>
    <row r="12" spans="1:40" ht="21.75" customHeight="1" thickBot="1">
      <c r="A12" s="26"/>
      <c r="B12" s="148">
        <v>6</v>
      </c>
      <c r="C12" s="131" t="s">
        <v>30</v>
      </c>
      <c r="D12" s="141" t="s">
        <v>27</v>
      </c>
      <c r="E12" s="77"/>
      <c r="F12" s="27">
        <v>24.8</v>
      </c>
      <c r="G12" s="27">
        <v>6.03</v>
      </c>
      <c r="H12" s="27">
        <v>0</v>
      </c>
      <c r="I12" s="27">
        <v>25.4</v>
      </c>
      <c r="J12" s="27" t="s">
        <v>26</v>
      </c>
      <c r="K12" s="27">
        <v>0</v>
      </c>
      <c r="L12" s="27">
        <v>0</v>
      </c>
      <c r="M12" s="27">
        <v>0</v>
      </c>
      <c r="N12" s="27">
        <v>24.05</v>
      </c>
      <c r="O12" s="27">
        <v>6.64</v>
      </c>
      <c r="P12" s="27">
        <v>0</v>
      </c>
      <c r="Q12" s="27">
        <v>24.65</v>
      </c>
      <c r="R12" s="27">
        <v>6.5</v>
      </c>
      <c r="S12" s="30">
        <f t="shared" si="0"/>
        <v>98.9</v>
      </c>
      <c r="T12" s="30">
        <f t="shared" si="1"/>
        <v>24.05</v>
      </c>
      <c r="U12" s="30">
        <f t="shared" si="2"/>
        <v>25.4</v>
      </c>
      <c r="V12" s="30">
        <f t="shared" si="3"/>
        <v>74.85000000000001</v>
      </c>
      <c r="W12" s="146">
        <v>6</v>
      </c>
      <c r="X12" s="30">
        <f t="shared" si="4"/>
        <v>6.03</v>
      </c>
      <c r="Y12" s="30">
        <f t="shared" si="5"/>
        <v>6.390000000000001</v>
      </c>
      <c r="Z12" s="138">
        <f t="shared" si="6"/>
        <v>25.4</v>
      </c>
      <c r="AA12" s="30">
        <f t="shared" si="7"/>
        <v>19.78</v>
      </c>
      <c r="AB12" s="137">
        <v>24.75</v>
      </c>
      <c r="AC12" s="153">
        <v>6.16</v>
      </c>
      <c r="AD12" s="30">
        <f t="shared" si="8"/>
        <v>25.4</v>
      </c>
      <c r="AE12" s="30">
        <f t="shared" si="9"/>
        <v>6.03</v>
      </c>
      <c r="AF12" s="44">
        <v>77.5</v>
      </c>
      <c r="AG12" s="29">
        <f t="shared" si="10"/>
        <v>8.76300316598824</v>
      </c>
      <c r="AH12" s="49"/>
      <c r="AI12" s="119"/>
      <c r="AJ12" s="120"/>
      <c r="AK12" s="120"/>
      <c r="AL12" s="120"/>
      <c r="AM12" s="111"/>
      <c r="AN12" s="13"/>
    </row>
    <row r="13" spans="1:40" s="2" customFormat="1" ht="21.75" customHeight="1" thickBot="1">
      <c r="A13" s="26"/>
      <c r="B13" s="148">
        <v>7</v>
      </c>
      <c r="C13" s="131" t="s">
        <v>29</v>
      </c>
      <c r="D13" s="141" t="s">
        <v>27</v>
      </c>
      <c r="E13" s="77">
        <v>18</v>
      </c>
      <c r="F13" s="27">
        <v>25.8</v>
      </c>
      <c r="G13" s="27">
        <v>6.47</v>
      </c>
      <c r="H13" s="27">
        <v>0</v>
      </c>
      <c r="I13" s="27">
        <v>25.35</v>
      </c>
      <c r="J13" s="27">
        <v>6.18</v>
      </c>
      <c r="K13" s="27">
        <v>0</v>
      </c>
      <c r="L13" s="27">
        <v>0</v>
      </c>
      <c r="M13" s="27">
        <v>0</v>
      </c>
      <c r="N13" s="27">
        <v>21.1</v>
      </c>
      <c r="O13" s="27">
        <v>6.62</v>
      </c>
      <c r="P13" s="27">
        <v>0</v>
      </c>
      <c r="Q13" s="27">
        <v>23.8</v>
      </c>
      <c r="R13" s="27">
        <v>6.15</v>
      </c>
      <c r="S13" s="30">
        <f t="shared" si="0"/>
        <v>96.05</v>
      </c>
      <c r="T13" s="30">
        <f t="shared" si="1"/>
        <v>21.1</v>
      </c>
      <c r="U13" s="30">
        <f t="shared" si="2"/>
        <v>25.8</v>
      </c>
      <c r="V13" s="30">
        <f t="shared" si="3"/>
        <v>74.94999999999999</v>
      </c>
      <c r="W13" s="146">
        <v>5</v>
      </c>
      <c r="X13" s="30">
        <f t="shared" si="4"/>
        <v>6.15</v>
      </c>
      <c r="Y13" s="30">
        <f t="shared" si="5"/>
        <v>6.355</v>
      </c>
      <c r="Z13" s="136">
        <f t="shared" si="6"/>
        <v>25.8</v>
      </c>
      <c r="AA13" s="30">
        <f t="shared" si="7"/>
        <v>19.21</v>
      </c>
      <c r="AB13" s="136">
        <v>24.15</v>
      </c>
      <c r="AC13" s="153">
        <v>5.96</v>
      </c>
      <c r="AD13" s="30">
        <f t="shared" si="8"/>
        <v>25.8</v>
      </c>
      <c r="AE13" s="30">
        <f t="shared" si="9"/>
        <v>5.96</v>
      </c>
      <c r="AF13" s="44">
        <v>77.5</v>
      </c>
      <c r="AG13" s="29">
        <f t="shared" si="10"/>
        <v>8.865924344112264</v>
      </c>
      <c r="AH13" s="49"/>
      <c r="AI13" s="119"/>
      <c r="AJ13" s="120"/>
      <c r="AK13" s="120"/>
      <c r="AL13" s="120"/>
      <c r="AM13" s="111"/>
      <c r="AN13" s="13"/>
    </row>
    <row r="14" spans="1:40" s="2" customFormat="1" ht="21.75" customHeight="1" thickBot="1">
      <c r="A14" s="26"/>
      <c r="B14" s="148">
        <v>8</v>
      </c>
      <c r="C14" s="131" t="s">
        <v>32</v>
      </c>
      <c r="D14" s="141" t="s">
        <v>27</v>
      </c>
      <c r="E14" s="77"/>
      <c r="F14" s="27">
        <v>24.4</v>
      </c>
      <c r="G14" s="27" t="s">
        <v>26</v>
      </c>
      <c r="H14" s="27">
        <v>0</v>
      </c>
      <c r="I14" s="27">
        <v>23</v>
      </c>
      <c r="J14" s="27">
        <v>6.78</v>
      </c>
      <c r="K14" s="27">
        <v>0</v>
      </c>
      <c r="L14" s="27">
        <v>0</v>
      </c>
      <c r="M14" s="27">
        <v>0</v>
      </c>
      <c r="N14" s="27">
        <v>21.1</v>
      </c>
      <c r="O14" s="27">
        <v>6.62</v>
      </c>
      <c r="P14" s="27">
        <v>0</v>
      </c>
      <c r="Q14" s="27">
        <v>26.1</v>
      </c>
      <c r="R14" s="27">
        <v>6.4</v>
      </c>
      <c r="S14" s="30">
        <f t="shared" si="0"/>
        <v>94.6</v>
      </c>
      <c r="T14" s="30">
        <f t="shared" si="1"/>
        <v>21.1</v>
      </c>
      <c r="U14" s="30">
        <f t="shared" si="2"/>
        <v>26.1</v>
      </c>
      <c r="V14" s="30">
        <f t="shared" si="3"/>
        <v>73.5</v>
      </c>
      <c r="W14" s="146">
        <v>8</v>
      </c>
      <c r="X14" s="30">
        <f t="shared" si="4"/>
        <v>6.4</v>
      </c>
      <c r="Y14" s="30">
        <f t="shared" si="5"/>
        <v>6.6000000000000005</v>
      </c>
      <c r="Z14" s="139">
        <f t="shared" si="6"/>
        <v>26.1</v>
      </c>
      <c r="AA14" s="30">
        <f t="shared" si="7"/>
        <v>18.919999999999998</v>
      </c>
      <c r="AB14" s="136">
        <v>25.1</v>
      </c>
      <c r="AC14" s="153">
        <v>6.51</v>
      </c>
      <c r="AD14" s="30">
        <f t="shared" si="8"/>
        <v>26.1</v>
      </c>
      <c r="AE14" s="30">
        <f t="shared" si="9"/>
        <v>6.4</v>
      </c>
      <c r="AF14" s="44">
        <v>77.5</v>
      </c>
      <c r="AG14" s="29">
        <f t="shared" si="10"/>
        <v>8.256392045454545</v>
      </c>
      <c r="AH14" s="49"/>
      <c r="AI14" s="122"/>
      <c r="AJ14" s="123"/>
      <c r="AK14" s="123"/>
      <c r="AL14" s="123"/>
      <c r="AM14" s="117"/>
      <c r="AN14" s="13"/>
    </row>
    <row r="15" spans="1:40" s="2" customFormat="1" ht="21.75" customHeight="1" thickBot="1">
      <c r="A15" s="26"/>
      <c r="B15" s="148">
        <v>9</v>
      </c>
      <c r="C15" s="131" t="s">
        <v>33</v>
      </c>
      <c r="D15" s="141" t="s">
        <v>27</v>
      </c>
      <c r="E15" s="77"/>
      <c r="F15" s="27">
        <v>24.55</v>
      </c>
      <c r="G15" s="27">
        <v>6.83</v>
      </c>
      <c r="H15" s="27">
        <v>0</v>
      </c>
      <c r="I15" s="27">
        <v>20.75</v>
      </c>
      <c r="J15" s="27">
        <v>7.34</v>
      </c>
      <c r="K15" s="27">
        <v>0</v>
      </c>
      <c r="L15" s="27">
        <v>0</v>
      </c>
      <c r="M15" s="27">
        <v>0</v>
      </c>
      <c r="N15" s="27">
        <v>23.7</v>
      </c>
      <c r="O15" s="27">
        <v>6.99</v>
      </c>
      <c r="P15" s="27">
        <v>0</v>
      </c>
      <c r="Q15" s="27">
        <v>23.45</v>
      </c>
      <c r="R15" s="27">
        <v>6.81</v>
      </c>
      <c r="S15" s="30">
        <f t="shared" si="0"/>
        <v>92.45</v>
      </c>
      <c r="T15" s="30">
        <f t="shared" si="1"/>
        <v>20.75</v>
      </c>
      <c r="U15" s="30">
        <f t="shared" si="2"/>
        <v>24.55</v>
      </c>
      <c r="V15" s="30">
        <f t="shared" si="3"/>
        <v>71.7</v>
      </c>
      <c r="W15" s="146">
        <v>9</v>
      </c>
      <c r="X15" s="30">
        <f t="shared" si="4"/>
        <v>6.81</v>
      </c>
      <c r="Y15" s="30">
        <f t="shared" si="5"/>
        <v>6.9925</v>
      </c>
      <c r="Z15" s="136">
        <f t="shared" si="6"/>
        <v>24.55</v>
      </c>
      <c r="AA15" s="30">
        <f t="shared" si="7"/>
        <v>18.490000000000002</v>
      </c>
      <c r="AB15" s="139">
        <v>23</v>
      </c>
      <c r="AC15" s="30">
        <v>6.62</v>
      </c>
      <c r="AD15" s="30">
        <f t="shared" si="8"/>
        <v>24.55</v>
      </c>
      <c r="AE15" s="30">
        <f t="shared" si="9"/>
        <v>6.62</v>
      </c>
      <c r="AF15" s="44">
        <v>77.5</v>
      </c>
      <c r="AG15" s="29">
        <f t="shared" si="10"/>
        <v>7.9820104366932165</v>
      </c>
      <c r="AH15" s="49"/>
      <c r="AI15" s="124"/>
      <c r="AJ15" s="125"/>
      <c r="AK15" s="125"/>
      <c r="AL15" s="125"/>
      <c r="AM15" s="118"/>
      <c r="AN15" s="13"/>
    </row>
    <row r="16" spans="1:40" s="2" customFormat="1" ht="21.75" customHeight="1" thickBot="1">
      <c r="A16" s="26"/>
      <c r="B16" s="148">
        <v>10</v>
      </c>
      <c r="C16" s="131" t="s">
        <v>34</v>
      </c>
      <c r="D16" s="141" t="s">
        <v>27</v>
      </c>
      <c r="E16" s="77"/>
      <c r="F16" s="27">
        <v>23.3</v>
      </c>
      <c r="G16" s="27">
        <v>6.56</v>
      </c>
      <c r="H16" s="27">
        <v>0</v>
      </c>
      <c r="I16" s="27">
        <v>21.9</v>
      </c>
      <c r="J16" s="27">
        <v>7.58</v>
      </c>
      <c r="K16" s="27">
        <v>0</v>
      </c>
      <c r="L16" s="27">
        <v>0</v>
      </c>
      <c r="M16" s="27">
        <v>0</v>
      </c>
      <c r="N16" s="27">
        <v>21.15</v>
      </c>
      <c r="O16" s="27">
        <v>6.72</v>
      </c>
      <c r="P16" s="27">
        <v>0</v>
      </c>
      <c r="Q16" s="27">
        <v>23.1</v>
      </c>
      <c r="R16" s="27">
        <v>6.95</v>
      </c>
      <c r="S16" s="30">
        <f t="shared" si="0"/>
        <v>89.44999999999999</v>
      </c>
      <c r="T16" s="30">
        <f t="shared" si="1"/>
        <v>21.15</v>
      </c>
      <c r="U16" s="30">
        <f t="shared" si="2"/>
        <v>23.3</v>
      </c>
      <c r="V16" s="30">
        <f t="shared" si="3"/>
        <v>68.29999999999998</v>
      </c>
      <c r="W16" s="146">
        <v>10</v>
      </c>
      <c r="X16" s="30">
        <f t="shared" si="4"/>
        <v>6.56</v>
      </c>
      <c r="Y16" s="30">
        <f t="shared" si="5"/>
        <v>6.9525</v>
      </c>
      <c r="Z16" s="136">
        <f t="shared" si="6"/>
        <v>23.3</v>
      </c>
      <c r="AA16" s="30">
        <f t="shared" si="7"/>
        <v>17.889999999999997</v>
      </c>
      <c r="AB16" s="139">
        <v>22.2</v>
      </c>
      <c r="AC16" s="30">
        <v>6.81</v>
      </c>
      <c r="AD16" s="30">
        <f t="shared" si="8"/>
        <v>23.3</v>
      </c>
      <c r="AE16" s="30">
        <f t="shared" si="9"/>
        <v>6.56</v>
      </c>
      <c r="AF16" s="44">
        <v>77.5</v>
      </c>
      <c r="AG16" s="29">
        <f t="shared" si="10"/>
        <v>8.055016629711753</v>
      </c>
      <c r="AH16" s="49"/>
      <c r="AI16" s="119"/>
      <c r="AJ16" s="120"/>
      <c r="AK16" s="120"/>
      <c r="AL16" s="120"/>
      <c r="AM16" s="111"/>
      <c r="AN16" s="13"/>
    </row>
    <row r="17" spans="1:40" s="2" customFormat="1" ht="21.75" customHeight="1" thickBot="1">
      <c r="A17" s="26"/>
      <c r="B17" s="148">
        <v>11</v>
      </c>
      <c r="C17" s="131" t="s">
        <v>35</v>
      </c>
      <c r="D17" s="141" t="s">
        <v>27</v>
      </c>
      <c r="E17" s="77"/>
      <c r="F17" s="27">
        <v>21.8</v>
      </c>
      <c r="G17" s="27">
        <v>6.76</v>
      </c>
      <c r="H17" s="27">
        <v>0</v>
      </c>
      <c r="I17" s="27">
        <v>22.05</v>
      </c>
      <c r="J17" s="27">
        <v>7.06</v>
      </c>
      <c r="K17" s="27">
        <v>0</v>
      </c>
      <c r="L17" s="27">
        <v>0</v>
      </c>
      <c r="M17" s="27">
        <v>0</v>
      </c>
      <c r="N17" s="27">
        <v>22.65</v>
      </c>
      <c r="O17" s="27">
        <v>6.71</v>
      </c>
      <c r="P17" s="27">
        <v>0</v>
      </c>
      <c r="Q17" s="27">
        <v>23.45</v>
      </c>
      <c r="R17" s="27">
        <v>6.93</v>
      </c>
      <c r="S17" s="30">
        <f t="shared" si="0"/>
        <v>89.95</v>
      </c>
      <c r="T17" s="30">
        <f t="shared" si="1"/>
        <v>21.8</v>
      </c>
      <c r="U17" s="30">
        <f t="shared" si="2"/>
        <v>23.45</v>
      </c>
      <c r="V17" s="30">
        <f t="shared" si="3"/>
        <v>68.15</v>
      </c>
      <c r="W17" s="146">
        <v>11</v>
      </c>
      <c r="X17" s="30">
        <f t="shared" si="4"/>
        <v>6.71</v>
      </c>
      <c r="Y17" s="30">
        <f t="shared" si="5"/>
        <v>6.865</v>
      </c>
      <c r="Z17" s="139">
        <f t="shared" si="6"/>
        <v>23.45</v>
      </c>
      <c r="AA17" s="30">
        <f t="shared" si="7"/>
        <v>17.990000000000002</v>
      </c>
      <c r="AB17" s="138">
        <v>22.15</v>
      </c>
      <c r="AC17" s="30">
        <v>6.92</v>
      </c>
      <c r="AD17" s="30">
        <f t="shared" si="8"/>
        <v>23.45</v>
      </c>
      <c r="AE17" s="30">
        <f t="shared" si="9"/>
        <v>6.71</v>
      </c>
      <c r="AF17" s="44">
        <v>77.5</v>
      </c>
      <c r="AG17" s="29">
        <f t="shared" si="10"/>
        <v>7.874949193876168</v>
      </c>
      <c r="AH17" s="49"/>
      <c r="AI17" s="119"/>
      <c r="AJ17" s="120"/>
      <c r="AK17" s="120"/>
      <c r="AL17" s="120"/>
      <c r="AM17" s="111"/>
      <c r="AN17" s="13"/>
    </row>
    <row r="18" spans="1:40" s="2" customFormat="1" ht="21.75" customHeight="1" thickBot="1">
      <c r="A18" s="26"/>
      <c r="B18" s="148">
        <v>12</v>
      </c>
      <c r="C18" s="131" t="s">
        <v>36</v>
      </c>
      <c r="D18" s="141" t="s">
        <v>27</v>
      </c>
      <c r="E18" s="77"/>
      <c r="F18" s="27">
        <v>22.8</v>
      </c>
      <c r="G18" s="27">
        <v>6.96</v>
      </c>
      <c r="H18" s="27">
        <v>0</v>
      </c>
      <c r="I18" s="27">
        <v>20.85</v>
      </c>
      <c r="J18" s="27">
        <v>7.13</v>
      </c>
      <c r="K18" s="27">
        <v>0</v>
      </c>
      <c r="L18" s="27">
        <v>0</v>
      </c>
      <c r="M18" s="27">
        <v>0</v>
      </c>
      <c r="N18" s="27">
        <v>23.85</v>
      </c>
      <c r="O18" s="27" t="s">
        <v>26</v>
      </c>
      <c r="P18" s="27">
        <v>0</v>
      </c>
      <c r="Q18" s="27">
        <v>20.4</v>
      </c>
      <c r="R18" s="27">
        <v>7.68</v>
      </c>
      <c r="S18" s="30">
        <f t="shared" si="0"/>
        <v>87.9</v>
      </c>
      <c r="T18" s="30">
        <f t="shared" si="1"/>
        <v>20.4</v>
      </c>
      <c r="U18" s="30">
        <f t="shared" si="2"/>
        <v>23.85</v>
      </c>
      <c r="V18" s="30">
        <f t="shared" si="3"/>
        <v>67.5</v>
      </c>
      <c r="W18" s="146">
        <v>12</v>
      </c>
      <c r="X18" s="30">
        <f t="shared" si="4"/>
        <v>6.96</v>
      </c>
      <c r="Y18" s="30">
        <f t="shared" si="5"/>
        <v>7.256666666666667</v>
      </c>
      <c r="Z18" s="137">
        <f t="shared" si="6"/>
        <v>23.85</v>
      </c>
      <c r="AA18" s="30">
        <f t="shared" si="7"/>
        <v>17.580000000000002</v>
      </c>
      <c r="AB18" s="136">
        <v>23.3</v>
      </c>
      <c r="AC18" s="30">
        <v>6.86</v>
      </c>
      <c r="AD18" s="30">
        <f t="shared" si="8"/>
        <v>23.85</v>
      </c>
      <c r="AE18" s="30">
        <f t="shared" si="9"/>
        <v>6.86</v>
      </c>
      <c r="AF18" s="44">
        <v>77.5</v>
      </c>
      <c r="AG18" s="29">
        <f t="shared" si="10"/>
        <v>7.7027564272462214</v>
      </c>
      <c r="AH18" s="49"/>
      <c r="AI18" s="119"/>
      <c r="AJ18" s="120"/>
      <c r="AK18" s="120"/>
      <c r="AL18" s="120"/>
      <c r="AM18" s="111"/>
      <c r="AN18" s="13"/>
    </row>
    <row r="19" spans="1:40" s="2" customFormat="1" ht="21.75" customHeight="1" thickBot="1">
      <c r="A19" s="26"/>
      <c r="B19" s="148">
        <v>13</v>
      </c>
      <c r="C19" s="131" t="s">
        <v>37</v>
      </c>
      <c r="D19" s="141" t="s">
        <v>27</v>
      </c>
      <c r="E19" s="77"/>
      <c r="F19" s="27">
        <v>24.1</v>
      </c>
      <c r="G19" s="27">
        <v>6.57</v>
      </c>
      <c r="H19" s="27">
        <v>0</v>
      </c>
      <c r="I19" s="27">
        <v>18.7</v>
      </c>
      <c r="J19" s="27" t="s">
        <v>26</v>
      </c>
      <c r="K19" s="27">
        <v>0</v>
      </c>
      <c r="L19" s="27">
        <v>0</v>
      </c>
      <c r="M19" s="27">
        <v>0</v>
      </c>
      <c r="N19" s="27">
        <v>20.95</v>
      </c>
      <c r="O19" s="27">
        <v>6.77</v>
      </c>
      <c r="P19" s="27">
        <v>0</v>
      </c>
      <c r="Q19" s="27">
        <v>22.15</v>
      </c>
      <c r="R19" s="27">
        <v>6.5</v>
      </c>
      <c r="S19" s="30">
        <f t="shared" si="0"/>
        <v>85.9</v>
      </c>
      <c r="T19" s="30">
        <f t="shared" si="1"/>
        <v>18.7</v>
      </c>
      <c r="U19" s="30">
        <f t="shared" si="2"/>
        <v>24.1</v>
      </c>
      <c r="V19" s="30">
        <f t="shared" si="3"/>
        <v>67.2</v>
      </c>
      <c r="W19" s="146">
        <v>13</v>
      </c>
      <c r="X19" s="30">
        <f t="shared" si="4"/>
        <v>6.5</v>
      </c>
      <c r="Y19" s="30">
        <f t="shared" si="5"/>
        <v>6.613333333333333</v>
      </c>
      <c r="Z19" s="136">
        <f t="shared" si="6"/>
        <v>24.1</v>
      </c>
      <c r="AA19" s="30">
        <f t="shared" si="7"/>
        <v>17.18</v>
      </c>
      <c r="AB19" s="138">
        <v>18.55</v>
      </c>
      <c r="AC19" s="30">
        <v>7.19</v>
      </c>
      <c r="AD19" s="30">
        <f t="shared" si="8"/>
        <v>24.1</v>
      </c>
      <c r="AE19" s="30">
        <f t="shared" si="9"/>
        <v>6.5</v>
      </c>
      <c r="AF19" s="44">
        <v>77.5</v>
      </c>
      <c r="AG19" s="29">
        <f t="shared" si="10"/>
        <v>8.12937062937063</v>
      </c>
      <c r="AH19" s="49"/>
      <c r="AI19" s="119"/>
      <c r="AJ19" s="120"/>
      <c r="AK19" s="120"/>
      <c r="AL19" s="120"/>
      <c r="AM19" s="111"/>
      <c r="AN19" s="13"/>
    </row>
    <row r="20" spans="1:40" s="2" customFormat="1" ht="21.75" customHeight="1" thickBot="1">
      <c r="A20" s="26"/>
      <c r="B20" s="148"/>
      <c r="C20" s="131"/>
      <c r="D20" s="141"/>
      <c r="E20" s="7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30"/>
      <c r="T20" s="30"/>
      <c r="U20" s="30"/>
      <c r="V20" s="30"/>
      <c r="W20" s="146"/>
      <c r="X20" s="30"/>
      <c r="Y20" s="30"/>
      <c r="Z20" s="161"/>
      <c r="AA20" s="30"/>
      <c r="AB20" s="153"/>
      <c r="AC20" s="30"/>
      <c r="AD20" s="30"/>
      <c r="AE20" s="30"/>
      <c r="AF20" s="44"/>
      <c r="AG20" s="29"/>
      <c r="AH20" s="49"/>
      <c r="AI20" s="119"/>
      <c r="AJ20" s="120"/>
      <c r="AK20" s="120"/>
      <c r="AL20" s="120"/>
      <c r="AM20" s="111"/>
      <c r="AN20" s="13"/>
    </row>
    <row r="21" spans="1:40" s="2" customFormat="1" ht="21.75" customHeight="1" thickBot="1">
      <c r="A21" s="26"/>
      <c r="B21" s="149">
        <v>1</v>
      </c>
      <c r="C21" s="131" t="s">
        <v>38</v>
      </c>
      <c r="D21" s="142" t="s">
        <v>46</v>
      </c>
      <c r="E21" s="77">
        <v>17</v>
      </c>
      <c r="F21" s="27">
        <v>24.8</v>
      </c>
      <c r="G21" s="27">
        <v>6.66</v>
      </c>
      <c r="H21" s="27">
        <v>0</v>
      </c>
      <c r="I21" s="27">
        <v>22.85</v>
      </c>
      <c r="J21" s="27">
        <v>6.72</v>
      </c>
      <c r="K21" s="27">
        <v>0</v>
      </c>
      <c r="L21" s="27">
        <v>0</v>
      </c>
      <c r="M21" s="27">
        <v>0</v>
      </c>
      <c r="N21" s="27">
        <v>20</v>
      </c>
      <c r="O21" s="27">
        <v>7.44</v>
      </c>
      <c r="P21" s="27">
        <v>0</v>
      </c>
      <c r="Q21" s="27">
        <v>22.95</v>
      </c>
      <c r="R21" s="27">
        <v>6.93</v>
      </c>
      <c r="S21" s="30">
        <f>SUM(F21,I21,N21,Q21)</f>
        <v>90.60000000000001</v>
      </c>
      <c r="T21" s="30">
        <f>MIN(F21,I21,N21,Q21)</f>
        <v>20</v>
      </c>
      <c r="U21" s="30">
        <f>MAX(F21,I21,N21,Q21)</f>
        <v>24.8</v>
      </c>
      <c r="V21" s="30">
        <f>SUM(S21-T21)</f>
        <v>70.60000000000001</v>
      </c>
      <c r="W21" s="151">
        <v>1</v>
      </c>
      <c r="X21" s="30">
        <f>MIN(G21,J21,O21,R21)</f>
        <v>6.66</v>
      </c>
      <c r="Y21" s="30">
        <f>AVERAGE(G21,J21,O21,R21)</f>
        <v>6.9375</v>
      </c>
      <c r="Z21" s="136">
        <f>MAX(F21,I21,N21,Q21)</f>
        <v>24.8</v>
      </c>
      <c r="AA21" s="30">
        <f>AVERAGE(,F21,I21,N21,Q21)</f>
        <v>18.12</v>
      </c>
      <c r="AB21" s="137">
        <v>25.15</v>
      </c>
      <c r="AC21" s="30">
        <v>6.58</v>
      </c>
      <c r="AD21" s="30">
        <f>MAX(U21,AB21)</f>
        <v>25.15</v>
      </c>
      <c r="AE21" s="30">
        <f>MIN(X21,AC21)</f>
        <v>6.58</v>
      </c>
      <c r="AF21" s="44">
        <v>77.5</v>
      </c>
      <c r="AG21" s="29">
        <f>SUM(3600/AE21*AF21/5280)</f>
        <v>8.030533296490743</v>
      </c>
      <c r="AH21" s="49"/>
      <c r="AI21" s="119"/>
      <c r="AJ21" s="120"/>
      <c r="AK21" s="120"/>
      <c r="AL21" s="120"/>
      <c r="AM21" s="111"/>
      <c r="AN21" s="13"/>
    </row>
    <row r="22" spans="1:40" s="2" customFormat="1" ht="21.75" customHeight="1" thickBot="1">
      <c r="A22" s="26"/>
      <c r="B22" s="157">
        <v>2</v>
      </c>
      <c r="C22" s="158" t="s">
        <v>39</v>
      </c>
      <c r="D22" s="142" t="s">
        <v>46</v>
      </c>
      <c r="E22" s="77">
        <v>15</v>
      </c>
      <c r="F22" s="27">
        <v>21.85</v>
      </c>
      <c r="G22" s="27">
        <v>6.9</v>
      </c>
      <c r="H22" s="27">
        <v>0</v>
      </c>
      <c r="I22" s="27">
        <v>21.75</v>
      </c>
      <c r="J22" s="27">
        <v>7.09</v>
      </c>
      <c r="K22" s="27">
        <v>0</v>
      </c>
      <c r="L22" s="27">
        <v>0</v>
      </c>
      <c r="M22" s="27">
        <v>0</v>
      </c>
      <c r="N22" s="27">
        <v>19.85</v>
      </c>
      <c r="O22" s="27">
        <v>7.59</v>
      </c>
      <c r="P22" s="27">
        <v>0</v>
      </c>
      <c r="Q22" s="27">
        <v>19.9</v>
      </c>
      <c r="R22" s="27">
        <v>7.74</v>
      </c>
      <c r="S22" s="30">
        <f>SUM(F22,I22,N22,Q22)</f>
        <v>83.35</v>
      </c>
      <c r="T22" s="30">
        <f>MIN(F22,I22,N22,Q22)</f>
        <v>19.85</v>
      </c>
      <c r="U22" s="30">
        <f>MAX(F22,I22,N22,Q22)</f>
        <v>21.85</v>
      </c>
      <c r="V22" s="30">
        <f>SUM(S22-T22)</f>
        <v>63.49999999999999</v>
      </c>
      <c r="W22" s="146">
        <v>2</v>
      </c>
      <c r="X22" s="30">
        <f>MIN(G22,J22,O22,R22)</f>
        <v>6.9</v>
      </c>
      <c r="Y22" s="30">
        <f>AVERAGE(G22,J22,O22,R22)</f>
        <v>7.33</v>
      </c>
      <c r="Z22" s="136">
        <f>MAX(F22,I22,N22,Q22)</f>
        <v>21.85</v>
      </c>
      <c r="AA22" s="30">
        <f>AVERAGE(,F22,I22,N22,Q22)</f>
        <v>16.669999999999998</v>
      </c>
      <c r="AB22" s="139">
        <v>23.85</v>
      </c>
      <c r="AC22" s="30">
        <v>6.89</v>
      </c>
      <c r="AD22" s="30">
        <f>MAX(U22,AB22)</f>
        <v>23.85</v>
      </c>
      <c r="AE22" s="30">
        <f>MIN(X22,AC22)</f>
        <v>6.89</v>
      </c>
      <c r="AF22" s="44">
        <v>77.5</v>
      </c>
      <c r="AG22" s="29">
        <f>SUM(3600/AE22*AF22/5280)</f>
        <v>7.669217574877953</v>
      </c>
      <c r="AH22" s="49"/>
      <c r="AI22" s="119"/>
      <c r="AJ22" s="120"/>
      <c r="AK22" s="120"/>
      <c r="AL22" s="120"/>
      <c r="AM22" s="111"/>
      <c r="AN22" s="13"/>
    </row>
    <row r="23" spans="1:40" s="2" customFormat="1" ht="3" customHeight="1" thickBot="1">
      <c r="A23" s="26"/>
      <c r="B23" s="156"/>
      <c r="C23" s="159"/>
      <c r="D23" s="160"/>
      <c r="E23" s="78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31"/>
      <c r="T23" s="31"/>
      <c r="U23" s="31"/>
      <c r="V23" s="31"/>
      <c r="W23" s="147"/>
      <c r="X23" s="31"/>
      <c r="Y23" s="31"/>
      <c r="Z23" s="31"/>
      <c r="AA23" s="31"/>
      <c r="AB23" s="31"/>
      <c r="AC23" s="31"/>
      <c r="AD23" s="31"/>
      <c r="AE23" s="31"/>
      <c r="AF23" s="45"/>
      <c r="AG23" s="113"/>
      <c r="AH23" s="49"/>
      <c r="AI23" s="126"/>
      <c r="AJ23" s="127"/>
      <c r="AK23" s="127"/>
      <c r="AL23" s="127"/>
      <c r="AM23" s="112"/>
      <c r="AN23" s="13"/>
    </row>
    <row r="24" spans="1:41" ht="6.75" customHeight="1" thickBot="1" thickTop="1">
      <c r="A24" s="13"/>
      <c r="B24" s="32"/>
      <c r="C24" s="50"/>
      <c r="D24" s="3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51"/>
      <c r="AG24" s="39"/>
      <c r="AH24" s="39"/>
      <c r="AI24" s="114"/>
      <c r="AJ24" s="13"/>
      <c r="AK24" s="13"/>
      <c r="AL24" s="13"/>
      <c r="AM24" s="13"/>
      <c r="AN24" s="13"/>
      <c r="AO24" s="12"/>
    </row>
    <row r="25" spans="1:40" ht="25.5" customHeight="1" thickBot="1" thickTop="1">
      <c r="A25" s="13"/>
      <c r="B25" s="32"/>
      <c r="C25" s="50" t="s">
        <v>43</v>
      </c>
      <c r="D25" s="143"/>
      <c r="E25" s="50"/>
      <c r="F25" s="144"/>
      <c r="G25" s="80"/>
      <c r="H25" s="80"/>
      <c r="I25" s="81"/>
      <c r="J25" s="80"/>
      <c r="K25" s="80"/>
      <c r="L25" s="80"/>
      <c r="M25" s="80"/>
      <c r="N25" s="80"/>
      <c r="O25" s="80"/>
      <c r="P25" s="36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51"/>
      <c r="AG25" s="39"/>
      <c r="AH25" s="39"/>
      <c r="AI25" s="108"/>
      <c r="AJ25" s="13"/>
      <c r="AK25" s="13"/>
      <c r="AL25" s="13"/>
      <c r="AM25" s="69"/>
      <c r="AN25" s="55"/>
    </row>
    <row r="26" spans="1:55" s="5" customFormat="1" ht="25.5" customHeight="1" thickBot="1" thickTop="1">
      <c r="A26" s="13"/>
      <c r="B26" s="32"/>
      <c r="C26" s="50"/>
      <c r="D26" s="109"/>
      <c r="E26" s="35"/>
      <c r="F26" s="36"/>
      <c r="G26" s="8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51"/>
      <c r="AG26" s="39"/>
      <c r="AH26" s="39"/>
      <c r="AI26" s="13"/>
      <c r="AJ26" s="13"/>
      <c r="AK26" s="13"/>
      <c r="AL26" s="13"/>
      <c r="AM26" s="13"/>
      <c r="AN26" s="54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s="3" customFormat="1" ht="25.5" customHeight="1">
      <c r="A27" s="13"/>
      <c r="B27" s="32"/>
      <c r="C27" s="50"/>
      <c r="D27" s="41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51"/>
      <c r="AG27" s="39"/>
      <c r="AH27" s="39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25.5" customHeight="1">
      <c r="A28" s="13"/>
      <c r="B28" s="32"/>
      <c r="C28" s="50"/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51"/>
      <c r="AG28" s="39"/>
      <c r="AH28" s="39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ht="25.5" customHeight="1">
      <c r="A29" s="13"/>
      <c r="B29" s="32"/>
      <c r="C29" s="50"/>
      <c r="D29" s="41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51"/>
      <c r="AG29" s="39"/>
      <c r="AH29" s="39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5" customFormat="1" ht="25.5" customHeight="1" thickBot="1">
      <c r="A30" s="13"/>
      <c r="B30" s="32"/>
      <c r="C30" s="50"/>
      <c r="D30" s="41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51"/>
      <c r="AG30" s="39"/>
      <c r="AH30" s="39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3" customFormat="1" ht="25.5" customHeight="1">
      <c r="A31" s="13"/>
      <c r="B31" s="32"/>
      <c r="C31" s="50"/>
      <c r="D31" s="41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51"/>
      <c r="AG31" s="39"/>
      <c r="AH31" s="39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14.25" customHeight="1">
      <c r="A32" s="13"/>
      <c r="B32" s="32"/>
      <c r="C32" s="33"/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8"/>
      <c r="AG32" s="39"/>
      <c r="AH32" s="39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14.25" customHeight="1">
      <c r="A33" s="13"/>
      <c r="B33" s="40"/>
      <c r="C33" s="33"/>
      <c r="D33" s="41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  <c r="AG33" s="39"/>
      <c r="AH33" s="39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5" customFormat="1" ht="14.25" customHeight="1" thickBot="1">
      <c r="A34" s="13"/>
      <c r="B34" s="32"/>
      <c r="C34" s="33"/>
      <c r="D34" s="41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8"/>
      <c r="AG34" s="39"/>
      <c r="AH34" s="39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3" customFormat="1" ht="14.25" customHeight="1">
      <c r="A35" s="13"/>
      <c r="B35" s="32"/>
      <c r="C35" s="33"/>
      <c r="D35" s="41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  <c r="AG35" s="39"/>
      <c r="AH35" s="39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14.25" customHeight="1">
      <c r="A36" s="13"/>
      <c r="B36" s="32"/>
      <c r="C36" s="33"/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8"/>
      <c r="AG36" s="39"/>
      <c r="AH36" s="39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64.5" customHeight="1">
      <c r="A37" s="13"/>
      <c r="B37" s="32"/>
      <c r="C37" s="33"/>
      <c r="D37" s="41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  <c r="AG37" s="39"/>
      <c r="AH37" s="39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s="2" customFormat="1" ht="14.25" customHeight="1">
      <c r="A38" s="13"/>
      <c r="B38" s="32"/>
      <c r="C38" s="33"/>
      <c r="D38" s="41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  <c r="AG38" s="39"/>
      <c r="AH38" s="39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5" customFormat="1" ht="60" customHeight="1" thickBot="1">
      <c r="A39" s="13"/>
      <c r="B39" s="32"/>
      <c r="C39" s="33"/>
      <c r="D39" s="41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/>
      <c r="AG39" s="39"/>
      <c r="AH39" s="39"/>
      <c r="AI39" s="66"/>
      <c r="AJ39" s="52"/>
      <c r="AK39" s="52"/>
      <c r="AL39" s="67"/>
      <c r="AM39" s="6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</row>
    <row r="40" spans="2:38" s="13" customFormat="1" ht="14.25" customHeight="1">
      <c r="B40" s="32"/>
      <c r="C40" s="33"/>
      <c r="D40" s="34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8"/>
      <c r="AG40" s="39"/>
      <c r="AH40" s="39"/>
      <c r="AI40" s="58"/>
      <c r="AJ40" s="4"/>
      <c r="AK40" s="4"/>
      <c r="AL40" s="59"/>
    </row>
    <row r="41" spans="1:38" ht="14.25" customHeight="1">
      <c r="A41" s="25"/>
      <c r="B41" s="32"/>
      <c r="C41" s="33"/>
      <c r="D41" s="41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42"/>
      <c r="AG41" s="39"/>
      <c r="AH41" s="39"/>
      <c r="AI41" s="60"/>
      <c r="AJ41" s="61"/>
      <c r="AK41" s="61"/>
      <c r="AL41" s="62"/>
    </row>
    <row r="42" spans="1:38" ht="14.25" customHeight="1">
      <c r="A42" s="25"/>
      <c r="B42" s="32"/>
      <c r="C42" s="33"/>
      <c r="D42" s="41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2"/>
      <c r="AG42" s="39"/>
      <c r="AH42" s="39"/>
      <c r="AI42" s="60"/>
      <c r="AJ42" s="61"/>
      <c r="AK42" s="61"/>
      <c r="AL42" s="62"/>
    </row>
    <row r="43" spans="1:39" s="2" customFormat="1" ht="14.25" customHeight="1">
      <c r="A43" s="13"/>
      <c r="B43" s="32"/>
      <c r="C43" s="33"/>
      <c r="D43" s="41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8"/>
      <c r="AG43" s="39"/>
      <c r="AH43" s="39"/>
      <c r="AI43" s="58"/>
      <c r="AJ43" s="4"/>
      <c r="AK43" s="4"/>
      <c r="AL43" s="59"/>
      <c r="AM43" s="54"/>
    </row>
    <row r="44" spans="1:39" s="2" customFormat="1" ht="14.25" customHeight="1">
      <c r="A44" s="13"/>
      <c r="B44" s="32"/>
      <c r="C44" s="33"/>
      <c r="D44" s="34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8"/>
      <c r="AG44" s="39"/>
      <c r="AH44" s="39"/>
      <c r="AI44" s="58"/>
      <c r="AJ44" s="4"/>
      <c r="AK44" s="4"/>
      <c r="AL44" s="59"/>
      <c r="AM44" s="54"/>
    </row>
    <row r="45" spans="1:34" ht="14.25" customHeight="1">
      <c r="A45" s="13"/>
      <c r="B45" s="32"/>
      <c r="C45" s="33"/>
      <c r="D45" s="41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8"/>
      <c r="AG45" s="39"/>
      <c r="AH45" s="39"/>
    </row>
    <row r="46" spans="1:34" ht="14.25" customHeight="1">
      <c r="A46" s="13"/>
      <c r="B46" s="32"/>
      <c r="C46" s="33"/>
      <c r="D46" s="41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8"/>
      <c r="AG46" s="39"/>
      <c r="AH46" s="39"/>
    </row>
    <row r="47" spans="1:34" ht="14.25" customHeight="1">
      <c r="A47" s="13"/>
      <c r="B47" s="32"/>
      <c r="C47" s="33"/>
      <c r="D47" s="41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8"/>
      <c r="AG47" s="39"/>
      <c r="AH47" s="39"/>
    </row>
    <row r="48" spans="1:34" ht="12.7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35:38" s="1" customFormat="1" ht="12.75">
      <c r="AI49" s="58"/>
      <c r="AJ49" s="4"/>
      <c r="AK49" s="4"/>
      <c r="AL49" s="59"/>
    </row>
    <row r="50" spans="35:38" s="1" customFormat="1" ht="12.75" hidden="1">
      <c r="AI50" s="58"/>
      <c r="AJ50" s="4"/>
      <c r="AK50" s="4"/>
      <c r="AL50" s="59"/>
    </row>
    <row r="51" spans="35:38" s="1" customFormat="1" ht="12.75">
      <c r="AI51" s="58"/>
      <c r="AJ51" s="4"/>
      <c r="AK51" s="4"/>
      <c r="AL51" s="59"/>
    </row>
    <row r="52" spans="35:38" s="1" customFormat="1" ht="12.75">
      <c r="AI52" s="58"/>
      <c r="AJ52" s="4"/>
      <c r="AK52" s="4"/>
      <c r="AL52" s="59"/>
    </row>
    <row r="53" spans="35:38" s="1" customFormat="1" ht="57" customHeight="1">
      <c r="AI53" s="58"/>
      <c r="AJ53" s="4"/>
      <c r="AK53" s="4"/>
      <c r="AL53" s="59"/>
    </row>
    <row r="54" spans="2:38" s="1" customFormat="1" ht="48" customHeight="1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10"/>
      <c r="Z54" s="7"/>
      <c r="AA54" s="11"/>
      <c r="AB54" s="21"/>
      <c r="AC54" s="21"/>
      <c r="AD54" s="21"/>
      <c r="AE54" s="21"/>
      <c r="AI54" s="58"/>
      <c r="AJ54" s="4"/>
      <c r="AK54" s="4"/>
      <c r="AL54" s="59"/>
    </row>
    <row r="55" spans="2:38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10"/>
      <c r="Z55" s="7"/>
      <c r="AA55" s="11"/>
      <c r="AB55" s="21"/>
      <c r="AC55" s="21"/>
      <c r="AD55" s="21"/>
      <c r="AE55" s="21"/>
      <c r="AI55" s="58"/>
      <c r="AJ55" s="4"/>
      <c r="AK55" s="4"/>
      <c r="AL55" s="59"/>
    </row>
    <row r="56" spans="2:38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10"/>
      <c r="Z56" s="7"/>
      <c r="AA56" s="11"/>
      <c r="AB56" s="21"/>
      <c r="AC56" s="21"/>
      <c r="AD56" s="21"/>
      <c r="AE56" s="21"/>
      <c r="AI56" s="58"/>
      <c r="AJ56" s="4"/>
      <c r="AK56" s="4"/>
      <c r="AL56" s="59"/>
    </row>
    <row r="57" spans="2:38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10"/>
      <c r="Z57" s="7"/>
      <c r="AA57" s="11"/>
      <c r="AB57" s="21"/>
      <c r="AC57" s="21"/>
      <c r="AD57" s="21"/>
      <c r="AE57" s="21"/>
      <c r="AI57" s="58"/>
      <c r="AJ57" s="4"/>
      <c r="AK57" s="4"/>
      <c r="AL57" s="59"/>
    </row>
    <row r="58" spans="2:38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9"/>
      <c r="X58" s="6"/>
      <c r="Y58" s="10"/>
      <c r="Z58" s="7"/>
      <c r="AA58" s="11"/>
      <c r="AB58" s="21"/>
      <c r="AC58" s="21"/>
      <c r="AD58" s="21"/>
      <c r="AE58" s="21"/>
      <c r="AI58" s="58"/>
      <c r="AJ58" s="4"/>
      <c r="AK58" s="4"/>
      <c r="AL58" s="59"/>
    </row>
    <row r="59" spans="2:38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9"/>
      <c r="X59" s="6"/>
      <c r="Y59" s="10"/>
      <c r="Z59" s="7"/>
      <c r="AA59" s="11"/>
      <c r="AB59" s="21"/>
      <c r="AC59" s="21"/>
      <c r="AD59" s="21"/>
      <c r="AE59" s="21"/>
      <c r="AI59" s="58"/>
      <c r="AJ59" s="4"/>
      <c r="AK59" s="4"/>
      <c r="AL59" s="59"/>
    </row>
    <row r="60" spans="2:38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9"/>
      <c r="X60" s="6"/>
      <c r="Y60" s="10"/>
      <c r="Z60" s="7"/>
      <c r="AA60" s="11"/>
      <c r="AB60" s="21"/>
      <c r="AC60" s="21"/>
      <c r="AD60" s="21"/>
      <c r="AE60" s="21"/>
      <c r="AI60" s="58"/>
      <c r="AJ60" s="4"/>
      <c r="AK60" s="4"/>
      <c r="AL60" s="59"/>
    </row>
    <row r="61" spans="2:38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9"/>
      <c r="X61" s="6"/>
      <c r="Y61" s="10"/>
      <c r="Z61" s="7"/>
      <c r="AA61" s="11"/>
      <c r="AB61" s="9"/>
      <c r="AC61" s="9"/>
      <c r="AD61" s="9"/>
      <c r="AE61" s="9"/>
      <c r="AF61" s="12"/>
      <c r="AG61" s="12"/>
      <c r="AH61" s="53"/>
      <c r="AI61" s="58"/>
      <c r="AJ61" s="4"/>
      <c r="AK61" s="4"/>
      <c r="AL61" s="59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2009-06-16T15:25:07Z</dcterms:modified>
  <cp:category/>
  <cp:version/>
  <cp:contentType/>
  <cp:contentStatus/>
</cp:coreProperties>
</file>