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5192" windowHeight="8196" activeTab="2"/>
  </bookViews>
  <sheets>
    <sheet name="PM Modified" sheetId="1" r:id="rId1"/>
    <sheet name="PM Nascar" sheetId="2" r:id="rId2"/>
    <sheet name="PM wizzard" sheetId="3" r:id="rId3"/>
  </sheets>
  <definedNames/>
  <calcPr fullCalcOnLoad="1"/>
</workbook>
</file>

<file path=xl/sharedStrings.xml><?xml version="1.0" encoding="utf-8"?>
<sst xmlns="http://schemas.openxmlformats.org/spreadsheetml/2006/main" count="165" uniqueCount="52">
  <si>
    <t>Pl</t>
  </si>
  <si>
    <t>tot1</t>
  </si>
  <si>
    <t>tot4</t>
  </si>
  <si>
    <t>tot2</t>
  </si>
  <si>
    <t>tot3</t>
  </si>
  <si>
    <t>tot5</t>
  </si>
  <si>
    <t>tot6</t>
  </si>
  <si>
    <t>tot7</t>
  </si>
  <si>
    <t>Best
heat</t>
  </si>
  <si>
    <t>time</t>
  </si>
  <si>
    <t>qf
pos</t>
  </si>
  <si>
    <t>Best 3 heats</t>
  </si>
  <si>
    <t>Total of 4 heats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</si>
  <si>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</si>
  <si>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</si>
  <si>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</si>
  <si>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</si>
  <si>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</si>
  <si>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</si>
  <si>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</si>
  <si>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</si>
  <si>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</si>
  <si>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</si>
  <si>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</si>
  <si>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club</t>
  </si>
  <si>
    <t>Lap
Length</t>
  </si>
  <si>
    <t>MPH</t>
  </si>
  <si>
    <t>Top</t>
  </si>
  <si>
    <t>Speeds</t>
  </si>
  <si>
    <t>May 2008 Vodafone</t>
  </si>
  <si>
    <t>Deane Walpole</t>
  </si>
  <si>
    <t>Andy Whorton</t>
  </si>
  <si>
    <t>PM</t>
  </si>
  <si>
    <t>Martin Hill</t>
  </si>
  <si>
    <t>Clive Harland</t>
  </si>
  <si>
    <t>Andy B Searle</t>
  </si>
  <si>
    <t>Dave Rouse</t>
  </si>
  <si>
    <t>Roy Masters</t>
  </si>
  <si>
    <t>Nascar</t>
  </si>
  <si>
    <t>Mod</t>
  </si>
  <si>
    <t>John Chell</t>
  </si>
  <si>
    <t>Matt Siddall</t>
  </si>
  <si>
    <t>Ryan Elsam</t>
  </si>
  <si>
    <t>Matilda Musto</t>
  </si>
  <si>
    <t>James Davey</t>
  </si>
  <si>
    <t>o</t>
  </si>
  <si>
    <t>Graeme Stevenson</t>
  </si>
  <si>
    <t>MBR</t>
  </si>
  <si>
    <t>LHORC</t>
  </si>
  <si>
    <t>HOSS</t>
  </si>
  <si>
    <t>O</t>
  </si>
  <si>
    <t>Will Stemman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</si>
</sst>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sz val="12"/>
      <color indexed="10"/>
      <name val="Arial"/>
      <family val="0"/>
    </font>
    <font>
      <sz val="8"/>
      <color indexed="10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double">
        <color indexed="17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double">
        <color indexed="17"/>
      </right>
      <top style="thin">
        <color indexed="8"/>
      </top>
      <bottom style="double">
        <color indexed="17"/>
      </bottom>
    </border>
    <border>
      <left style="double">
        <color indexed="17"/>
      </left>
      <right style="thin">
        <color indexed="8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double">
        <color indexed="17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17"/>
      </right>
      <top style="thin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72" fontId="0" fillId="3" borderId="11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0" fillId="3" borderId="3" xfId="0" applyNumberForma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3" borderId="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172" fontId="12" fillId="4" borderId="18" xfId="0" applyNumberFormat="1" applyFont="1" applyFill="1" applyBorder="1" applyAlignment="1">
      <alignment/>
    </xf>
    <xf numFmtId="2" fontId="12" fillId="4" borderId="18" xfId="0" applyNumberFormat="1" applyFont="1" applyFill="1" applyBorder="1" applyAlignment="1">
      <alignment/>
    </xf>
    <xf numFmtId="172" fontId="0" fillId="5" borderId="18" xfId="0" applyNumberFormat="1" applyFill="1" applyBorder="1" applyAlignment="1">
      <alignment/>
    </xf>
    <xf numFmtId="2" fontId="0" fillId="5" borderId="18" xfId="0" applyNumberFormat="1" applyFill="1" applyBorder="1" applyAlignment="1">
      <alignment/>
    </xf>
    <xf numFmtId="2" fontId="11" fillId="0" borderId="18" xfId="0" applyNumberFormat="1" applyFont="1" applyFill="1" applyBorder="1" applyAlignment="1">
      <alignment horizontal="center"/>
    </xf>
    <xf numFmtId="172" fontId="11" fillId="3" borderId="18" xfId="0" applyNumberFormat="1" applyFont="1" applyFill="1" applyBorder="1" applyAlignment="1">
      <alignment horizontal="center"/>
    </xf>
    <xf numFmtId="1" fontId="11" fillId="3" borderId="18" xfId="0" applyNumberFormat="1" applyFont="1" applyFill="1" applyBorder="1" applyAlignment="1">
      <alignment horizontal="center" wrapText="1"/>
    </xf>
    <xf numFmtId="172" fontId="11" fillId="3" borderId="18" xfId="0" applyNumberFormat="1" applyFont="1" applyFill="1" applyBorder="1" applyAlignment="1">
      <alignment horizontal="center" wrapText="1"/>
    </xf>
    <xf numFmtId="2" fontId="11" fillId="3" borderId="18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right"/>
    </xf>
    <xf numFmtId="2" fontId="1" fillId="3" borderId="19" xfId="0" applyNumberFormat="1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center"/>
    </xf>
    <xf numFmtId="172" fontId="10" fillId="4" borderId="21" xfId="0" applyNumberFormat="1" applyFont="1" applyFill="1" applyBorder="1" applyAlignment="1">
      <alignment horizontal="center"/>
    </xf>
    <xf numFmtId="2" fontId="10" fillId="4" borderId="21" xfId="0" applyNumberFormat="1" applyFont="1" applyFill="1" applyBorder="1" applyAlignment="1">
      <alignment horizontal="left"/>
    </xf>
    <xf numFmtId="2" fontId="6" fillId="3" borderId="21" xfId="0" applyNumberFormat="1" applyFont="1" applyFill="1" applyBorder="1" applyAlignment="1">
      <alignment horizontal="left"/>
    </xf>
    <xf numFmtId="172" fontId="6" fillId="5" borderId="21" xfId="0" applyNumberFormat="1" applyFont="1" applyFill="1" applyBorder="1" applyAlignment="1">
      <alignment horizontal="center"/>
    </xf>
    <xf numFmtId="2" fontId="6" fillId="5" borderId="21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center" wrapText="1"/>
    </xf>
    <xf numFmtId="172" fontId="7" fillId="3" borderId="21" xfId="0" applyNumberFormat="1" applyFont="1" applyFill="1" applyBorder="1" applyAlignment="1">
      <alignment horizontal="center" wrapText="1"/>
    </xf>
    <xf numFmtId="1" fontId="7" fillId="3" borderId="21" xfId="0" applyNumberFormat="1" applyFont="1" applyFill="1" applyBorder="1" applyAlignment="1">
      <alignment horizontal="center" wrapText="1"/>
    </xf>
    <xf numFmtId="172" fontId="8" fillId="3" borderId="21" xfId="0" applyNumberFormat="1" applyFont="1" applyFill="1" applyBorder="1" applyAlignment="1">
      <alignment horizontal="center" wrapText="1"/>
    </xf>
    <xf numFmtId="2" fontId="7" fillId="3" borderId="22" xfId="0" applyNumberFormat="1" applyFont="1" applyFill="1" applyBorder="1" applyAlignment="1">
      <alignment horizontal="center"/>
    </xf>
    <xf numFmtId="2" fontId="0" fillId="3" borderId="21" xfId="0" applyNumberFormat="1" applyFont="1" applyFill="1" applyBorder="1" applyAlignment="1" applyProtection="1">
      <alignment/>
      <protection locked="0"/>
    </xf>
    <xf numFmtId="2" fontId="4" fillId="3" borderId="21" xfId="0" applyNumberFormat="1" applyFont="1" applyFill="1" applyBorder="1" applyAlignment="1" applyProtection="1">
      <alignment/>
      <protection locked="0"/>
    </xf>
    <xf numFmtId="172" fontId="13" fillId="3" borderId="21" xfId="0" applyNumberFormat="1" applyFont="1" applyFill="1" applyBorder="1" applyAlignment="1" applyProtection="1">
      <alignment horizontal="center"/>
      <protection locked="0"/>
    </xf>
    <xf numFmtId="2" fontId="13" fillId="3" borderId="21" xfId="0" applyNumberFormat="1" applyFont="1" applyFill="1" applyBorder="1" applyAlignment="1" applyProtection="1">
      <alignment horizontal="center"/>
      <protection locked="0"/>
    </xf>
    <xf numFmtId="2" fontId="13" fillId="3" borderId="21" xfId="0" applyNumberFormat="1" applyFont="1" applyFill="1" applyBorder="1" applyAlignment="1">
      <alignment/>
    </xf>
    <xf numFmtId="172" fontId="13" fillId="3" borderId="21" xfId="0" applyNumberFormat="1" applyFont="1" applyFill="1" applyBorder="1" applyAlignment="1">
      <alignment/>
    </xf>
    <xf numFmtId="1" fontId="13" fillId="3" borderId="21" xfId="0" applyNumberFormat="1" applyFont="1" applyFill="1" applyBorder="1" applyAlignment="1">
      <alignment/>
    </xf>
    <xf numFmtId="172" fontId="14" fillId="0" borderId="21" xfId="0" applyNumberFormat="1" applyFont="1" applyFill="1" applyBorder="1" applyAlignment="1" applyProtection="1">
      <alignment/>
      <protection locked="0"/>
    </xf>
    <xf numFmtId="2" fontId="13" fillId="3" borderId="21" xfId="0" applyNumberFormat="1" applyFont="1" applyFill="1" applyBorder="1" applyAlignment="1" applyProtection="1">
      <alignment/>
      <protection locked="0"/>
    </xf>
    <xf numFmtId="172" fontId="14" fillId="3" borderId="21" xfId="0" applyNumberFormat="1" applyFont="1" applyFill="1" applyBorder="1" applyAlignment="1">
      <alignment/>
    </xf>
    <xf numFmtId="2" fontId="14" fillId="2" borderId="22" xfId="0" applyNumberFormat="1" applyFont="1" applyFill="1" applyBorder="1" applyAlignment="1">
      <alignment/>
    </xf>
    <xf numFmtId="2" fontId="4" fillId="3" borderId="23" xfId="0" applyNumberFormat="1" applyFont="1" applyFill="1" applyBorder="1" applyAlignment="1">
      <alignment/>
    </xf>
    <xf numFmtId="172" fontId="4" fillId="3" borderId="23" xfId="0" applyNumberFormat="1" applyFont="1" applyFill="1" applyBorder="1" applyAlignment="1">
      <alignment/>
    </xf>
    <xf numFmtId="1" fontId="4" fillId="3" borderId="23" xfId="0" applyNumberFormat="1" applyFont="1" applyFill="1" applyBorder="1" applyAlignment="1">
      <alignment/>
    </xf>
    <xf numFmtId="172" fontId="0" fillId="3" borderId="23" xfId="0" applyNumberFormat="1" applyFont="1" applyFill="1" applyBorder="1" applyAlignment="1">
      <alignment/>
    </xf>
    <xf numFmtId="1" fontId="0" fillId="2" borderId="23" xfId="0" applyNumberFormat="1" applyFill="1" applyBorder="1" applyAlignment="1">
      <alignment/>
    </xf>
    <xf numFmtId="2" fontId="0" fillId="2" borderId="24" xfId="0" applyNumberForma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172" fontId="4" fillId="6" borderId="18" xfId="0" applyNumberFormat="1" applyFont="1" applyFill="1" applyBorder="1" applyAlignment="1">
      <alignment/>
    </xf>
    <xf numFmtId="2" fontId="4" fillId="6" borderId="18" xfId="0" applyNumberFormat="1" applyFont="1" applyFill="1" applyBorder="1" applyAlignment="1">
      <alignment/>
    </xf>
    <xf numFmtId="172" fontId="6" fillId="6" borderId="21" xfId="0" applyNumberFormat="1" applyFont="1" applyFill="1" applyBorder="1" applyAlignment="1">
      <alignment horizontal="center"/>
    </xf>
    <xf numFmtId="2" fontId="6" fillId="6" borderId="21" xfId="0" applyNumberFormat="1" applyFont="1" applyFill="1" applyBorder="1" applyAlignment="1">
      <alignment horizontal="left"/>
    </xf>
    <xf numFmtId="2" fontId="15" fillId="3" borderId="18" xfId="0" applyNumberFormat="1" applyFont="1" applyFill="1" applyBorder="1" applyAlignment="1">
      <alignment/>
    </xf>
    <xf numFmtId="2" fontId="16" fillId="3" borderId="25" xfId="0" applyNumberFormat="1" applyFont="1" applyFill="1" applyBorder="1" applyAlignment="1">
      <alignment/>
    </xf>
    <xf numFmtId="2" fontId="17" fillId="3" borderId="21" xfId="0" applyNumberFormat="1" applyFont="1" applyFill="1" applyBorder="1" applyAlignment="1" applyProtection="1">
      <alignment/>
      <protection locked="0"/>
    </xf>
    <xf numFmtId="2" fontId="18" fillId="3" borderId="21" xfId="0" applyNumberFormat="1" applyFont="1" applyFill="1" applyBorder="1" applyAlignment="1" applyProtection="1">
      <alignment/>
      <protection locked="0"/>
    </xf>
    <xf numFmtId="2" fontId="18" fillId="3" borderId="23" xfId="0" applyNumberFormat="1" applyFont="1" applyFill="1" applyBorder="1" applyAlignment="1">
      <alignment/>
    </xf>
    <xf numFmtId="0" fontId="9" fillId="3" borderId="20" xfId="0" applyNumberFormat="1" applyFont="1" applyFill="1" applyBorder="1" applyAlignment="1" applyProtection="1">
      <alignment/>
      <protection locked="0"/>
    </xf>
    <xf numFmtId="0" fontId="0" fillId="3" borderId="20" xfId="0" applyNumberFormat="1" applyFont="1" applyFill="1" applyBorder="1" applyAlignment="1" applyProtection="1">
      <alignment/>
      <protection locked="0"/>
    </xf>
    <xf numFmtId="0" fontId="4" fillId="3" borderId="20" xfId="0" applyNumberFormat="1" applyFont="1" applyFill="1" applyBorder="1" applyAlignment="1" applyProtection="1">
      <alignment/>
      <protection locked="0"/>
    </xf>
    <xf numFmtId="2" fontId="18" fillId="3" borderId="23" xfId="0" applyNumberFormat="1" applyFont="1" applyFill="1" applyBorder="1" applyAlignment="1" applyProtection="1">
      <alignment/>
      <protection locked="0"/>
    </xf>
    <xf numFmtId="2" fontId="4" fillId="3" borderId="23" xfId="0" applyNumberFormat="1" applyFont="1" applyFill="1" applyBorder="1" applyAlignment="1" applyProtection="1">
      <alignment/>
      <protection locked="0"/>
    </xf>
    <xf numFmtId="172" fontId="13" fillId="3" borderId="23" xfId="0" applyNumberFormat="1" applyFont="1" applyFill="1" applyBorder="1" applyAlignment="1" applyProtection="1">
      <alignment horizontal="center"/>
      <protection locked="0"/>
    </xf>
    <xf numFmtId="2" fontId="13" fillId="3" borderId="23" xfId="0" applyNumberFormat="1" applyFont="1" applyFill="1" applyBorder="1" applyAlignment="1" applyProtection="1">
      <alignment horizontal="center"/>
      <protection locked="0"/>
    </xf>
    <xf numFmtId="2" fontId="13" fillId="3" borderId="23" xfId="0" applyNumberFormat="1" applyFont="1" applyFill="1" applyBorder="1" applyAlignment="1">
      <alignment/>
    </xf>
    <xf numFmtId="172" fontId="13" fillId="3" borderId="23" xfId="0" applyNumberFormat="1" applyFont="1" applyFill="1" applyBorder="1" applyAlignment="1">
      <alignment/>
    </xf>
    <xf numFmtId="1" fontId="13" fillId="3" borderId="23" xfId="0" applyNumberFormat="1" applyFont="1" applyFill="1" applyBorder="1" applyAlignment="1">
      <alignment/>
    </xf>
    <xf numFmtId="172" fontId="14" fillId="0" borderId="23" xfId="0" applyNumberFormat="1" applyFont="1" applyFill="1" applyBorder="1" applyAlignment="1" applyProtection="1">
      <alignment/>
      <protection locked="0"/>
    </xf>
    <xf numFmtId="2" fontId="13" fillId="3" borderId="23" xfId="0" applyNumberFormat="1" applyFont="1" applyFill="1" applyBorder="1" applyAlignment="1" applyProtection="1">
      <alignment/>
      <protection locked="0"/>
    </xf>
    <xf numFmtId="172" fontId="14" fillId="3" borderId="23" xfId="0" applyNumberFormat="1" applyFont="1" applyFill="1" applyBorder="1" applyAlignment="1">
      <alignment/>
    </xf>
    <xf numFmtId="2" fontId="14" fillId="2" borderId="24" xfId="0" applyNumberFormat="1" applyFont="1" applyFill="1" applyBorder="1" applyAlignment="1">
      <alignment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0" fontId="4" fillId="3" borderId="26" xfId="0" applyNumberFormat="1" applyFont="1" applyFill="1" applyBorder="1" applyAlignment="1" applyProtection="1">
      <alignment horizontal="center"/>
      <protection locked="0"/>
    </xf>
    <xf numFmtId="0" fontId="4" fillId="3" borderId="26" xfId="0" applyNumberFormat="1" applyFont="1" applyFill="1" applyBorder="1" applyAlignment="1">
      <alignment horizontal="center"/>
    </xf>
    <xf numFmtId="0" fontId="9" fillId="3" borderId="20" xfId="0" applyNumberFormat="1" applyFont="1" applyFill="1" applyBorder="1" applyAlignment="1" applyProtection="1">
      <alignment horizontal="center"/>
      <protection locked="0"/>
    </xf>
    <xf numFmtId="172" fontId="19" fillId="3" borderId="21" xfId="0" applyNumberFormat="1" applyFont="1" applyFill="1" applyBorder="1" applyAlignment="1" applyProtection="1">
      <alignment horizontal="center"/>
      <protection locked="0"/>
    </xf>
    <xf numFmtId="2" fontId="20" fillId="3" borderId="23" xfId="0" applyNumberFormat="1" applyFont="1" applyFill="1" applyBorder="1" applyAlignment="1" applyProtection="1">
      <alignment horizontal="center"/>
      <protection locked="0"/>
    </xf>
    <xf numFmtId="2" fontId="20" fillId="3" borderId="21" xfId="0" applyNumberFormat="1" applyFont="1" applyFill="1" applyBorder="1" applyAlignment="1" applyProtection="1">
      <alignment horizontal="center"/>
      <protection locked="0"/>
    </xf>
    <xf numFmtId="172" fontId="13" fillId="7" borderId="21" xfId="0" applyNumberFormat="1" applyFont="1" applyFill="1" applyBorder="1" applyAlignment="1">
      <alignment/>
    </xf>
    <xf numFmtId="172" fontId="13" fillId="5" borderId="21" xfId="0" applyNumberFormat="1" applyFont="1" applyFill="1" applyBorder="1" applyAlignment="1">
      <alignment/>
    </xf>
    <xf numFmtId="172" fontId="13" fillId="7" borderId="23" xfId="0" applyNumberFormat="1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3" borderId="26" xfId="0" applyNumberFormat="1" applyFont="1" applyFill="1" applyBorder="1" applyAlignment="1" applyProtection="1">
      <alignment/>
      <protection locked="0"/>
    </xf>
    <xf numFmtId="2" fontId="17" fillId="3" borderId="23" xfId="0" applyNumberFormat="1" applyFont="1" applyFill="1" applyBorder="1" applyAlignment="1" applyProtection="1">
      <alignment/>
      <protection locked="0"/>
    </xf>
    <xf numFmtId="2" fontId="0" fillId="3" borderId="23" xfId="0" applyNumberFormat="1" applyFont="1" applyFill="1" applyBorder="1" applyAlignment="1" applyProtection="1">
      <alignment/>
      <protection locked="0"/>
    </xf>
    <xf numFmtId="1" fontId="19" fillId="3" borderId="21" xfId="0" applyNumberFormat="1" applyFont="1" applyFill="1" applyBorder="1" applyAlignment="1">
      <alignment/>
    </xf>
    <xf numFmtId="2" fontId="19" fillId="3" borderId="21" xfId="0" applyNumberFormat="1" applyFont="1" applyFill="1" applyBorder="1" applyAlignment="1">
      <alignment/>
    </xf>
    <xf numFmtId="172" fontId="19" fillId="3" borderId="21" xfId="0" applyNumberFormat="1" applyFont="1" applyFill="1" applyBorder="1" applyAlignment="1">
      <alignment/>
    </xf>
    <xf numFmtId="2" fontId="14" fillId="2" borderId="21" xfId="0" applyNumberFormat="1" applyFont="1" applyFill="1" applyBorder="1" applyAlignment="1">
      <alignment/>
    </xf>
    <xf numFmtId="0" fontId="0" fillId="3" borderId="0" xfId="0" applyNumberFormat="1" applyFont="1" applyFill="1" applyBorder="1" applyAlignment="1" applyProtection="1">
      <alignment/>
      <protection locked="0"/>
    </xf>
    <xf numFmtId="2" fontId="17" fillId="3" borderId="0" xfId="0" applyNumberFormat="1" applyFont="1" applyFill="1" applyBorder="1" applyAlignment="1" applyProtection="1">
      <alignment/>
      <protection locked="0"/>
    </xf>
    <xf numFmtId="2" fontId="0" fillId="3" borderId="0" xfId="0" applyNumberFormat="1" applyFont="1" applyFill="1" applyBorder="1" applyAlignment="1" applyProtection="1">
      <alignment/>
      <protection locked="0"/>
    </xf>
    <xf numFmtId="2" fontId="4" fillId="3" borderId="0" xfId="0" applyNumberFormat="1" applyFont="1" applyFill="1" applyBorder="1" applyAlignment="1" applyProtection="1">
      <alignment/>
      <protection locked="0"/>
    </xf>
    <xf numFmtId="172" fontId="13" fillId="3" borderId="0" xfId="0" applyNumberFormat="1" applyFont="1" applyFill="1" applyBorder="1" applyAlignment="1" applyProtection="1">
      <alignment horizontal="center"/>
      <protection locked="0"/>
    </xf>
    <xf numFmtId="2" fontId="13" fillId="3" borderId="0" xfId="0" applyNumberFormat="1" applyFont="1" applyFill="1" applyBorder="1" applyAlignment="1" applyProtection="1">
      <alignment horizontal="center"/>
      <protection locked="0"/>
    </xf>
    <xf numFmtId="2" fontId="13" fillId="3" borderId="0" xfId="0" applyNumberFormat="1" applyFont="1" applyFill="1" applyBorder="1" applyAlignment="1">
      <alignment/>
    </xf>
    <xf numFmtId="172" fontId="13" fillId="3" borderId="0" xfId="0" applyNumberFormat="1" applyFont="1" applyFill="1" applyBorder="1" applyAlignment="1">
      <alignment/>
    </xf>
    <xf numFmtId="1" fontId="13" fillId="3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 applyProtection="1">
      <alignment/>
      <protection locked="0"/>
    </xf>
    <xf numFmtId="2" fontId="13" fillId="3" borderId="0" xfId="0" applyNumberFormat="1" applyFont="1" applyFill="1" applyBorder="1" applyAlignment="1" applyProtection="1">
      <alignment/>
      <protection locked="0"/>
    </xf>
    <xf numFmtId="172" fontId="14" fillId="3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2" fontId="13" fillId="3" borderId="29" xfId="0" applyNumberFormat="1" applyFont="1" applyFill="1" applyBorder="1" applyAlignment="1">
      <alignment/>
    </xf>
    <xf numFmtId="2" fontId="14" fillId="2" borderId="29" xfId="0" applyNumberFormat="1" applyFont="1" applyFill="1" applyBorder="1" applyAlignment="1">
      <alignment/>
    </xf>
    <xf numFmtId="2" fontId="14" fillId="2" borderId="3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L20"/>
  <sheetViews>
    <sheetView zoomScale="77" zoomScaleNormal="77" workbookViewId="0" topLeftCell="A2">
      <selection activeCell="AD19" sqref="AD19"/>
      <selection activeCell="AI12" sqref="AI12"/>
    </sheetView>
  </sheetViews>
  <sheetFormatPr defaultColWidth="9.140625" defaultRowHeight="12.75"/>
  <cols>
    <col min="1" max="1" width="0.9921875" style="12" customWidth="1"/>
    <col min="2" max="2" width="3.8515625" style="6" customWidth="1"/>
    <col min="3" max="3" width="18.2812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9.57421875" style="7" customWidth="1"/>
    <col min="35" max="35" width="6.8515625" style="35" customWidth="1"/>
    <col min="36" max="36" width="9.140625" style="12" customWidth="1"/>
    <col min="37" max="38" width="9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3"/>
      <c r="B3" s="89" t="s">
        <v>32</v>
      </c>
      <c r="C3" s="88" t="s">
        <v>29</v>
      </c>
      <c r="D3" s="38"/>
      <c r="E3" s="38"/>
      <c r="F3" s="39"/>
      <c r="G3" s="40"/>
      <c r="H3" s="38"/>
      <c r="I3" s="41"/>
      <c r="J3" s="42"/>
      <c r="K3" s="38"/>
      <c r="L3" s="38"/>
      <c r="M3" s="38"/>
      <c r="N3" s="80"/>
      <c r="O3" s="81"/>
      <c r="P3" s="38"/>
      <c r="Q3" s="84"/>
      <c r="R3" s="85"/>
      <c r="S3" s="38"/>
      <c r="T3" s="38"/>
      <c r="U3" s="38"/>
      <c r="V3" s="38"/>
      <c r="W3" s="38"/>
      <c r="X3" s="38"/>
      <c r="Y3" s="43" t="s">
        <v>16</v>
      </c>
      <c r="Z3" s="43" t="s">
        <v>16</v>
      </c>
      <c r="AA3" s="44" t="s">
        <v>13</v>
      </c>
      <c r="AB3" s="44" t="s">
        <v>13</v>
      </c>
      <c r="AC3" s="44" t="s">
        <v>13</v>
      </c>
      <c r="AD3" s="45" t="s">
        <v>22</v>
      </c>
      <c r="AE3" s="46" t="s">
        <v>13</v>
      </c>
      <c r="AF3" s="47" t="s">
        <v>16</v>
      </c>
      <c r="AG3" s="44" t="s">
        <v>13</v>
      </c>
      <c r="AH3" s="47" t="s">
        <v>16</v>
      </c>
      <c r="AI3" s="48" t="s">
        <v>27</v>
      </c>
      <c r="AJ3" s="49" t="s">
        <v>28</v>
      </c>
      <c r="AK3" s="13"/>
      <c r="AL3" s="13"/>
    </row>
    <row r="4" spans="1:38" s="2" customFormat="1" ht="27.75" customHeight="1">
      <c r="A4" s="13"/>
      <c r="B4" s="50" t="s">
        <v>0</v>
      </c>
      <c r="C4" s="51" t="s">
        <v>23</v>
      </c>
      <c r="D4" s="51" t="s">
        <v>24</v>
      </c>
      <c r="E4" s="51">
        <v>1</v>
      </c>
      <c r="F4" s="52" t="s">
        <v>21</v>
      </c>
      <c r="G4" s="53" t="s">
        <v>9</v>
      </c>
      <c r="H4" s="54">
        <v>2</v>
      </c>
      <c r="I4" s="55" t="s">
        <v>21</v>
      </c>
      <c r="J4" s="56" t="s">
        <v>9</v>
      </c>
      <c r="K4" s="54" t="s">
        <v>1</v>
      </c>
      <c r="L4" s="54" t="s">
        <v>2</v>
      </c>
      <c r="M4" s="54">
        <v>3</v>
      </c>
      <c r="N4" s="82" t="s">
        <v>21</v>
      </c>
      <c r="O4" s="83" t="s">
        <v>9</v>
      </c>
      <c r="P4" s="54">
        <v>4</v>
      </c>
      <c r="Q4" s="86" t="s">
        <v>21</v>
      </c>
      <c r="R4" s="87" t="s">
        <v>9</v>
      </c>
      <c r="S4" s="57" t="s">
        <v>3</v>
      </c>
      <c r="T4" s="57" t="s">
        <v>4</v>
      </c>
      <c r="U4" s="57" t="s">
        <v>5</v>
      </c>
      <c r="V4" s="57" t="s">
        <v>6</v>
      </c>
      <c r="W4" s="57" t="s">
        <v>7</v>
      </c>
      <c r="X4" s="57"/>
      <c r="Y4" s="58" t="s">
        <v>15</v>
      </c>
      <c r="Z4" s="58" t="s">
        <v>14</v>
      </c>
      <c r="AA4" s="59" t="s">
        <v>8</v>
      </c>
      <c r="AB4" s="59" t="s">
        <v>11</v>
      </c>
      <c r="AC4" s="59" t="s">
        <v>12</v>
      </c>
      <c r="AD4" s="60" t="s">
        <v>10</v>
      </c>
      <c r="AE4" s="59" t="s">
        <v>17</v>
      </c>
      <c r="AF4" s="58" t="s">
        <v>18</v>
      </c>
      <c r="AG4" s="61" t="s">
        <v>19</v>
      </c>
      <c r="AH4" s="58" t="s">
        <v>20</v>
      </c>
      <c r="AI4" s="60" t="s">
        <v>25</v>
      </c>
      <c r="AJ4" s="62" t="s">
        <v>26</v>
      </c>
      <c r="AK4" s="1"/>
      <c r="AL4" s="1"/>
    </row>
    <row r="5" spans="1:38" ht="21.75" customHeight="1">
      <c r="A5" s="13"/>
      <c r="B5" s="110">
        <v>1</v>
      </c>
      <c r="C5" s="91" t="s">
        <v>51</v>
      </c>
      <c r="D5" s="64" t="s">
        <v>39</v>
      </c>
      <c r="E5" s="64">
        <v>9</v>
      </c>
      <c r="F5" s="111">
        <v>31.3</v>
      </c>
      <c r="G5" s="113">
        <v>5.07</v>
      </c>
      <c r="H5" s="66">
        <v>27</v>
      </c>
      <c r="I5" s="65">
        <v>24.6</v>
      </c>
      <c r="J5" s="113">
        <v>5.1</v>
      </c>
      <c r="K5" s="66">
        <f>MIN(F5,I5)</f>
        <v>24.6</v>
      </c>
      <c r="L5" s="66">
        <f>MIN(G5,J5)</f>
        <v>5.07</v>
      </c>
      <c r="M5" s="66">
        <v>24</v>
      </c>
      <c r="N5" s="111">
        <v>32.1</v>
      </c>
      <c r="O5" s="113">
        <v>5.21</v>
      </c>
      <c r="P5" s="66">
        <v>29</v>
      </c>
      <c r="Q5" s="111">
        <v>33</v>
      </c>
      <c r="R5" s="66">
        <v>5.16</v>
      </c>
      <c r="S5" s="67">
        <f>MIN(N5,Q5)</f>
        <v>32.1</v>
      </c>
      <c r="T5" s="67">
        <f>MIN(K5,S5)</f>
        <v>24.6</v>
      </c>
      <c r="U5" s="67">
        <f>MIN(O5,R5)</f>
        <v>5.16</v>
      </c>
      <c r="V5" s="67">
        <f>MAX(F5,I5)</f>
        <v>31.3</v>
      </c>
      <c r="W5" s="67">
        <f>MAX(N5,Q5)</f>
        <v>33</v>
      </c>
      <c r="X5" s="67"/>
      <c r="Y5" s="67">
        <f>MIN(L5,U5)</f>
        <v>5.07</v>
      </c>
      <c r="Z5" s="67">
        <f>AVERAGE(G5,J5,O5,R5)</f>
        <v>5.135</v>
      </c>
      <c r="AA5" s="114">
        <f>MAX(V5,W5)</f>
        <v>33</v>
      </c>
      <c r="AB5" s="68">
        <f>SUM(F5+I5+N5+Q5)-T5</f>
        <v>96.4</v>
      </c>
      <c r="AC5" s="68">
        <f>SUM(F5,I5,N5,Q5)</f>
        <v>121</v>
      </c>
      <c r="AD5" s="122">
        <v>1</v>
      </c>
      <c r="AE5" s="70">
        <v>33.2</v>
      </c>
      <c r="AF5" s="71">
        <v>5.12</v>
      </c>
      <c r="AG5" s="124">
        <f>MAX(AA5,AE5)</f>
        <v>33.2</v>
      </c>
      <c r="AH5" s="67">
        <f>MIN(Y5,AF5)</f>
        <v>5.07</v>
      </c>
      <c r="AI5" s="125">
        <v>76.36</v>
      </c>
      <c r="AJ5" s="73">
        <f>SUM(3600/AH5*AI5/5280)</f>
        <v>10.268961807423345</v>
      </c>
      <c r="AK5" s="1"/>
      <c r="AL5" s="1"/>
    </row>
    <row r="6" spans="1:38" ht="21" customHeight="1">
      <c r="A6" s="13"/>
      <c r="B6" s="107">
        <v>2</v>
      </c>
      <c r="C6" s="91" t="s">
        <v>36</v>
      </c>
      <c r="D6" s="64" t="s">
        <v>39</v>
      </c>
      <c r="E6" s="64">
        <v>12</v>
      </c>
      <c r="F6" s="65">
        <v>27.4</v>
      </c>
      <c r="G6" s="66" t="s">
        <v>45</v>
      </c>
      <c r="H6" s="66">
        <v>27</v>
      </c>
      <c r="I6" s="111">
        <v>29.9</v>
      </c>
      <c r="J6" s="66">
        <v>5.15</v>
      </c>
      <c r="K6" s="66">
        <f>MIN(F6,I6)</f>
        <v>27.4</v>
      </c>
      <c r="L6" s="66">
        <f>MIN(G6,J6)</f>
        <v>5.15</v>
      </c>
      <c r="M6" s="66">
        <v>24</v>
      </c>
      <c r="N6" s="65">
        <v>27.8</v>
      </c>
      <c r="O6" s="66">
        <v>5.32</v>
      </c>
      <c r="P6" s="66">
        <v>29</v>
      </c>
      <c r="Q6" s="65">
        <v>11</v>
      </c>
      <c r="R6" s="113">
        <v>5</v>
      </c>
      <c r="S6" s="67">
        <f>MIN(N6,Q6)</f>
        <v>11</v>
      </c>
      <c r="T6" s="67">
        <f>MIN(K6,S6)</f>
        <v>11</v>
      </c>
      <c r="U6" s="67">
        <f>MIN(O6,R6)</f>
        <v>5</v>
      </c>
      <c r="V6" s="67">
        <f>MAX(F6,I6)</f>
        <v>29.9</v>
      </c>
      <c r="W6" s="67">
        <f>MAX(N6,Q6)</f>
        <v>27.8</v>
      </c>
      <c r="X6" s="67"/>
      <c r="Y6" s="67">
        <f>MIN(L6,U6)</f>
        <v>5</v>
      </c>
      <c r="Z6" s="67">
        <f>AVERAGE(G6,J6,O6,R6)</f>
        <v>5.156666666666667</v>
      </c>
      <c r="AA6" s="115">
        <f>MAX(V6,W6)</f>
        <v>29.9</v>
      </c>
      <c r="AB6" s="68">
        <f>SUM(F6+I6+N6+Q6)-T6</f>
        <v>85.1</v>
      </c>
      <c r="AC6" s="68">
        <f>SUM(F6,I6,N6,Q6)</f>
        <v>96.1</v>
      </c>
      <c r="AD6" s="69">
        <v>2</v>
      </c>
      <c r="AE6" s="70">
        <v>33.2</v>
      </c>
      <c r="AF6" s="71">
        <v>4.95</v>
      </c>
      <c r="AG6" s="124">
        <f>MAX(AA6,AE6)</f>
        <v>33.2</v>
      </c>
      <c r="AH6" s="123">
        <f>MIN(Y6,AF6)</f>
        <v>4.95</v>
      </c>
      <c r="AI6" s="125">
        <v>76.36</v>
      </c>
      <c r="AJ6" s="73">
        <f>SUM(3600/AH6*AI6/5280)</f>
        <v>10.517906336088155</v>
      </c>
      <c r="AK6" s="1"/>
      <c r="AL6" s="1"/>
    </row>
    <row r="7" spans="1:38" ht="14.25" thickBot="1">
      <c r="A7" s="13"/>
      <c r="B7" s="109"/>
      <c r="C7" s="92"/>
      <c r="D7" s="74"/>
      <c r="E7" s="74"/>
      <c r="F7" s="75"/>
      <c r="G7" s="74"/>
      <c r="H7" s="74"/>
      <c r="I7" s="75"/>
      <c r="J7" s="74"/>
      <c r="K7" s="74"/>
      <c r="L7" s="74"/>
      <c r="M7" s="74"/>
      <c r="N7" s="75"/>
      <c r="O7" s="74"/>
      <c r="P7" s="74"/>
      <c r="Q7" s="75"/>
      <c r="R7" s="74"/>
      <c r="S7" s="74"/>
      <c r="T7" s="74"/>
      <c r="U7" s="74"/>
      <c r="V7" s="74"/>
      <c r="W7" s="74"/>
      <c r="X7" s="74"/>
      <c r="Y7" s="74"/>
      <c r="Z7" s="74"/>
      <c r="AA7" s="75"/>
      <c r="AB7" s="75"/>
      <c r="AC7" s="75"/>
      <c r="AD7" s="76"/>
      <c r="AE7" s="75"/>
      <c r="AF7" s="74"/>
      <c r="AG7" s="77"/>
      <c r="AH7" s="74"/>
      <c r="AI7" s="78"/>
      <c r="AJ7" s="79"/>
      <c r="AK7" s="1"/>
      <c r="AL7" s="1"/>
    </row>
    <row r="8" spans="6:35" s="1" customFormat="1" ht="13.5" thickTop="1">
      <c r="F8" s="25"/>
      <c r="I8" s="25"/>
      <c r="N8" s="25"/>
      <c r="Q8" s="25"/>
      <c r="AA8" s="25"/>
      <c r="AB8" s="25"/>
      <c r="AC8" s="25"/>
      <c r="AD8" s="32"/>
      <c r="AE8" s="25"/>
      <c r="AG8" s="25"/>
      <c r="AI8" s="32"/>
    </row>
    <row r="9" spans="6:35" s="1" customFormat="1" ht="12.75" hidden="1">
      <c r="F9" s="25"/>
      <c r="I9" s="25"/>
      <c r="N9" s="25"/>
      <c r="Q9" s="25"/>
      <c r="AA9" s="25"/>
      <c r="AB9" s="25"/>
      <c r="AC9" s="25"/>
      <c r="AD9" s="32"/>
      <c r="AE9" s="25"/>
      <c r="AG9" s="25"/>
      <c r="AI9" s="32"/>
    </row>
    <row r="10" spans="6:35" s="1" customFormat="1" ht="12.75">
      <c r="F10" s="25"/>
      <c r="I10" s="25"/>
      <c r="N10" s="25"/>
      <c r="Q10" s="25"/>
      <c r="AA10" s="25"/>
      <c r="AB10" s="25"/>
      <c r="AC10" s="25"/>
      <c r="AD10" s="32"/>
      <c r="AE10" s="25"/>
      <c r="AG10" s="25"/>
      <c r="AI10" s="32"/>
    </row>
    <row r="11" spans="6:35" s="1" customFormat="1" ht="12.75">
      <c r="F11" s="25"/>
      <c r="I11" s="25"/>
      <c r="N11" s="25"/>
      <c r="Q11" s="25"/>
      <c r="AA11" s="25"/>
      <c r="AB11" s="25"/>
      <c r="AC11" s="25"/>
      <c r="AD11" s="32"/>
      <c r="AE11" s="25"/>
      <c r="AG11" s="25"/>
      <c r="AI11" s="32"/>
    </row>
    <row r="12" spans="6:35" s="1" customFormat="1" ht="408.75" customHeight="1">
      <c r="F12" s="25"/>
      <c r="I12" s="25"/>
      <c r="N12" s="25"/>
      <c r="Q12" s="25"/>
      <c r="AA12" s="25"/>
      <c r="AB12" s="25"/>
      <c r="AC12" s="25"/>
      <c r="AD12" s="32"/>
      <c r="AE12" s="25"/>
      <c r="AG12" s="25"/>
      <c r="AI12" s="32"/>
    </row>
    <row r="13" spans="6:35" s="1" customFormat="1" ht="408.75" customHeight="1">
      <c r="F13" s="25"/>
      <c r="I13" s="25"/>
      <c r="N13" s="25"/>
      <c r="Q13" s="25"/>
      <c r="AA13" s="25"/>
      <c r="AB13" s="25"/>
      <c r="AC13" s="25"/>
      <c r="AD13" s="32"/>
      <c r="AE13" s="25"/>
      <c r="AG13" s="25"/>
      <c r="AI13" s="32"/>
    </row>
    <row r="14" spans="2:35" s="1" customFormat="1" ht="183" customHeight="1">
      <c r="B14" s="6"/>
      <c r="C14" s="7"/>
      <c r="D14" s="8"/>
      <c r="E14" s="9"/>
      <c r="F14" s="26"/>
      <c r="G14" s="8"/>
      <c r="H14" s="9"/>
      <c r="I14" s="26"/>
      <c r="J14" s="8"/>
      <c r="K14" s="10"/>
      <c r="L14" s="7"/>
      <c r="M14" s="11"/>
      <c r="N14" s="26"/>
      <c r="O14" s="8"/>
      <c r="P14" s="9"/>
      <c r="Q14" s="26"/>
      <c r="R14" s="8"/>
      <c r="S14" s="10"/>
      <c r="T14" s="7"/>
      <c r="U14" s="7"/>
      <c r="V14" s="7"/>
      <c r="W14" s="11"/>
      <c r="X14" s="9"/>
      <c r="Y14" s="6"/>
      <c r="Z14" s="10"/>
      <c r="AA14" s="26"/>
      <c r="AB14" s="26"/>
      <c r="AC14" s="29"/>
      <c r="AD14" s="33"/>
      <c r="AE14" s="30"/>
      <c r="AF14" s="7"/>
      <c r="AG14" s="26"/>
      <c r="AH14" s="7"/>
      <c r="AI14" s="32"/>
    </row>
    <row r="15" spans="2:35" s="1" customFormat="1" ht="12.75">
      <c r="B15" s="6"/>
      <c r="C15" s="7"/>
      <c r="D15" s="8"/>
      <c r="E15" s="9"/>
      <c r="F15" s="26"/>
      <c r="G15" s="8"/>
      <c r="H15" s="9"/>
      <c r="I15" s="26"/>
      <c r="J15" s="8"/>
      <c r="K15" s="10"/>
      <c r="L15" s="7"/>
      <c r="M15" s="11"/>
      <c r="N15" s="26"/>
      <c r="O15" s="8"/>
      <c r="P15" s="9"/>
      <c r="Q15" s="26"/>
      <c r="R15" s="8"/>
      <c r="S15" s="10"/>
      <c r="T15" s="7"/>
      <c r="U15" s="7"/>
      <c r="V15" s="7"/>
      <c r="W15" s="11"/>
      <c r="X15" s="9"/>
      <c r="Y15" s="6"/>
      <c r="Z15" s="10"/>
      <c r="AA15" s="26"/>
      <c r="AB15" s="26"/>
      <c r="AC15" s="29"/>
      <c r="AD15" s="33"/>
      <c r="AE15" s="30"/>
      <c r="AF15" s="7"/>
      <c r="AG15" s="26"/>
      <c r="AH15" s="7"/>
      <c r="AI15" s="32"/>
    </row>
    <row r="16" spans="2:35" s="1" customFormat="1" ht="12.75">
      <c r="B16" s="6"/>
      <c r="C16" s="7"/>
      <c r="D16" s="8"/>
      <c r="E16" s="9"/>
      <c r="F16" s="26"/>
      <c r="G16" s="8"/>
      <c r="H16" s="9"/>
      <c r="I16" s="26"/>
      <c r="J16" s="8"/>
      <c r="K16" s="10"/>
      <c r="L16" s="7"/>
      <c r="M16" s="11"/>
      <c r="N16" s="26"/>
      <c r="O16" s="8"/>
      <c r="P16" s="9"/>
      <c r="Q16" s="26"/>
      <c r="R16" s="8"/>
      <c r="S16" s="10"/>
      <c r="T16" s="7"/>
      <c r="U16" s="7"/>
      <c r="V16" s="7"/>
      <c r="W16" s="11"/>
      <c r="X16" s="9"/>
      <c r="Y16" s="6"/>
      <c r="Z16" s="10"/>
      <c r="AA16" s="26"/>
      <c r="AB16" s="26"/>
      <c r="AC16" s="29"/>
      <c r="AD16" s="33"/>
      <c r="AE16" s="30"/>
      <c r="AF16" s="7"/>
      <c r="AG16" s="26"/>
      <c r="AH16" s="7"/>
      <c r="AI16" s="32"/>
    </row>
    <row r="17" spans="2:35" s="1" customFormat="1" ht="12.75">
      <c r="B17" s="6"/>
      <c r="C17" s="7"/>
      <c r="D17" s="8"/>
      <c r="E17" s="9"/>
      <c r="F17" s="26"/>
      <c r="G17" s="8"/>
      <c r="H17" s="9"/>
      <c r="I17" s="26"/>
      <c r="J17" s="8"/>
      <c r="K17" s="10"/>
      <c r="L17" s="7"/>
      <c r="M17" s="11"/>
      <c r="N17" s="26"/>
      <c r="O17" s="8"/>
      <c r="P17" s="9"/>
      <c r="Q17" s="26"/>
      <c r="R17" s="8"/>
      <c r="S17" s="10"/>
      <c r="T17" s="7"/>
      <c r="U17" s="7"/>
      <c r="V17" s="7"/>
      <c r="W17" s="11"/>
      <c r="X17" s="9"/>
      <c r="Y17" s="6"/>
      <c r="Z17" s="10"/>
      <c r="AA17" s="26"/>
      <c r="AB17" s="26"/>
      <c r="AC17" s="29"/>
      <c r="AD17" s="33"/>
      <c r="AE17" s="30"/>
      <c r="AF17" s="7"/>
      <c r="AG17" s="26"/>
      <c r="AH17" s="7"/>
      <c r="AI17" s="32"/>
    </row>
    <row r="18" spans="2:35" s="1" customFormat="1" ht="12.75">
      <c r="B18" s="6"/>
      <c r="C18" s="7"/>
      <c r="D18" s="8"/>
      <c r="E18" s="9"/>
      <c r="F18" s="26"/>
      <c r="G18" s="8"/>
      <c r="H18" s="9"/>
      <c r="I18" s="26"/>
      <c r="J18" s="8"/>
      <c r="K18" s="10"/>
      <c r="L18" s="7"/>
      <c r="M18" s="11"/>
      <c r="N18" s="26"/>
      <c r="O18" s="8"/>
      <c r="P18" s="9"/>
      <c r="Q18" s="26"/>
      <c r="R18" s="8"/>
      <c r="S18" s="10"/>
      <c r="T18" s="7"/>
      <c r="U18" s="7"/>
      <c r="V18" s="7"/>
      <c r="W18" s="11"/>
      <c r="X18" s="9"/>
      <c r="Y18" s="6"/>
      <c r="Z18" s="10"/>
      <c r="AA18" s="26"/>
      <c r="AB18" s="26"/>
      <c r="AC18" s="29"/>
      <c r="AD18" s="33"/>
      <c r="AE18" s="30"/>
      <c r="AF18" s="7"/>
      <c r="AG18" s="26"/>
      <c r="AH18" s="7"/>
      <c r="AI18" s="32"/>
    </row>
    <row r="19" spans="2:35" s="1" customFormat="1" ht="12.75">
      <c r="B19" s="6"/>
      <c r="C19" s="7"/>
      <c r="D19" s="8"/>
      <c r="E19" s="9"/>
      <c r="F19" s="26"/>
      <c r="G19" s="8"/>
      <c r="H19" s="9"/>
      <c r="I19" s="26"/>
      <c r="J19" s="8"/>
      <c r="K19" s="10"/>
      <c r="L19" s="7"/>
      <c r="M19" s="11"/>
      <c r="N19" s="26"/>
      <c r="O19" s="8"/>
      <c r="P19" s="9"/>
      <c r="Q19" s="26"/>
      <c r="R19" s="8"/>
      <c r="S19" s="10"/>
      <c r="T19" s="7"/>
      <c r="U19" s="7"/>
      <c r="V19" s="7"/>
      <c r="W19" s="11"/>
      <c r="X19" s="9"/>
      <c r="Y19" s="6"/>
      <c r="Z19" s="10"/>
      <c r="AA19" s="26"/>
      <c r="AB19" s="26"/>
      <c r="AC19" s="29"/>
      <c r="AD19" s="33"/>
      <c r="AE19" s="30"/>
      <c r="AF19" s="7"/>
      <c r="AG19" s="26"/>
      <c r="AH19" s="7"/>
      <c r="AI19" s="32"/>
    </row>
    <row r="20" spans="2:35" s="1" customFormat="1" ht="12.75">
      <c r="B20" s="6"/>
      <c r="C20" s="7"/>
      <c r="D20" s="8"/>
      <c r="E20" s="9"/>
      <c r="F20" s="26"/>
      <c r="G20" s="8"/>
      <c r="H20" s="9"/>
      <c r="I20" s="26"/>
      <c r="J20" s="8"/>
      <c r="K20" s="10"/>
      <c r="L20" s="7"/>
      <c r="M20" s="11"/>
      <c r="N20" s="26"/>
      <c r="O20" s="8"/>
      <c r="P20" s="9"/>
      <c r="Q20" s="26"/>
      <c r="R20" s="8"/>
      <c r="S20" s="10"/>
      <c r="T20" s="7"/>
      <c r="U20" s="7"/>
      <c r="V20" s="7"/>
      <c r="W20" s="11"/>
      <c r="X20" s="9"/>
      <c r="Y20" s="6"/>
      <c r="Z20" s="10"/>
      <c r="AA20" s="26"/>
      <c r="AB20" s="26"/>
      <c r="AC20" s="29"/>
      <c r="AD20" s="33"/>
      <c r="AE20" s="30"/>
      <c r="AF20" s="7"/>
      <c r="AG20" s="26"/>
      <c r="AH20" s="7"/>
      <c r="AI20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19"/>
  <sheetViews>
    <sheetView zoomScale="77" zoomScaleNormal="77" workbookViewId="0" topLeftCell="A2">
      <selection activeCell="AD19" sqref="AD19"/>
      <selection activeCell="AI6" sqref="AI6"/>
    </sheetView>
  </sheetViews>
  <sheetFormatPr defaultColWidth="9.140625" defaultRowHeight="12.75"/>
  <cols>
    <col min="1" max="1" width="0.9921875" style="12" customWidth="1"/>
    <col min="2" max="2" width="3.8515625" style="6" customWidth="1"/>
    <col min="3" max="3" width="18.2812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9.57421875" style="7" customWidth="1"/>
    <col min="35" max="35" width="6.8515625" style="35" customWidth="1"/>
    <col min="36" max="36" width="9.140625" style="12" customWidth="1"/>
    <col min="37" max="38" width="9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3"/>
      <c r="B3" s="89" t="s">
        <v>32</v>
      </c>
      <c r="C3" s="88" t="s">
        <v>29</v>
      </c>
      <c r="D3" s="38"/>
      <c r="E3" s="38"/>
      <c r="F3" s="39"/>
      <c r="G3" s="40"/>
      <c r="H3" s="38"/>
      <c r="I3" s="41"/>
      <c r="J3" s="42"/>
      <c r="K3" s="38"/>
      <c r="L3" s="38"/>
      <c r="M3" s="38"/>
      <c r="N3" s="80"/>
      <c r="O3" s="81"/>
      <c r="P3" s="38"/>
      <c r="Q3" s="84"/>
      <c r="R3" s="85"/>
      <c r="S3" s="38"/>
      <c r="T3" s="38"/>
      <c r="U3" s="38"/>
      <c r="V3" s="38"/>
      <c r="W3" s="38"/>
      <c r="X3" s="38"/>
      <c r="Y3" s="43" t="s">
        <v>16</v>
      </c>
      <c r="Z3" s="43" t="s">
        <v>16</v>
      </c>
      <c r="AA3" s="44" t="s">
        <v>13</v>
      </c>
      <c r="AB3" s="44" t="s">
        <v>13</v>
      </c>
      <c r="AC3" s="44" t="s">
        <v>13</v>
      </c>
      <c r="AD3" s="45" t="s">
        <v>22</v>
      </c>
      <c r="AE3" s="46" t="s">
        <v>13</v>
      </c>
      <c r="AF3" s="47" t="s">
        <v>16</v>
      </c>
      <c r="AG3" s="44" t="s">
        <v>13</v>
      </c>
      <c r="AH3" s="47" t="s">
        <v>16</v>
      </c>
      <c r="AI3" s="48" t="s">
        <v>27</v>
      </c>
      <c r="AJ3" s="49" t="s">
        <v>28</v>
      </c>
      <c r="AK3" s="13"/>
      <c r="AL3" s="13"/>
    </row>
    <row r="4" spans="1:38" s="2" customFormat="1" ht="27.75" customHeight="1">
      <c r="A4" s="13"/>
      <c r="B4" s="50" t="s">
        <v>0</v>
      </c>
      <c r="C4" s="51" t="s">
        <v>23</v>
      </c>
      <c r="D4" s="51" t="s">
        <v>24</v>
      </c>
      <c r="E4" s="51">
        <v>1</v>
      </c>
      <c r="F4" s="52" t="s">
        <v>21</v>
      </c>
      <c r="G4" s="53" t="s">
        <v>9</v>
      </c>
      <c r="H4" s="54">
        <v>2</v>
      </c>
      <c r="I4" s="55" t="s">
        <v>21</v>
      </c>
      <c r="J4" s="56" t="s">
        <v>9</v>
      </c>
      <c r="K4" s="54" t="s">
        <v>1</v>
      </c>
      <c r="L4" s="54" t="s">
        <v>2</v>
      </c>
      <c r="M4" s="54">
        <v>3</v>
      </c>
      <c r="N4" s="82" t="s">
        <v>21</v>
      </c>
      <c r="O4" s="83" t="s">
        <v>9</v>
      </c>
      <c r="P4" s="54">
        <v>4</v>
      </c>
      <c r="Q4" s="86" t="s">
        <v>21</v>
      </c>
      <c r="R4" s="87" t="s">
        <v>9</v>
      </c>
      <c r="S4" s="57" t="s">
        <v>3</v>
      </c>
      <c r="T4" s="57" t="s">
        <v>4</v>
      </c>
      <c r="U4" s="57" t="s">
        <v>5</v>
      </c>
      <c r="V4" s="57" t="s">
        <v>6</v>
      </c>
      <c r="W4" s="57" t="s">
        <v>7</v>
      </c>
      <c r="X4" s="57"/>
      <c r="Y4" s="58" t="s">
        <v>15</v>
      </c>
      <c r="Z4" s="58" t="s">
        <v>14</v>
      </c>
      <c r="AA4" s="59" t="s">
        <v>8</v>
      </c>
      <c r="AB4" s="59" t="s">
        <v>11</v>
      </c>
      <c r="AC4" s="59" t="s">
        <v>12</v>
      </c>
      <c r="AD4" s="60" t="s">
        <v>10</v>
      </c>
      <c r="AE4" s="59" t="s">
        <v>17</v>
      </c>
      <c r="AF4" s="58" t="s">
        <v>18</v>
      </c>
      <c r="AG4" s="61" t="s">
        <v>19</v>
      </c>
      <c r="AH4" s="58" t="s">
        <v>20</v>
      </c>
      <c r="AI4" s="60" t="s">
        <v>25</v>
      </c>
      <c r="AJ4" s="62" t="s">
        <v>26</v>
      </c>
      <c r="AK4" s="1"/>
      <c r="AL4" s="1"/>
    </row>
    <row r="5" spans="1:38" s="5" customFormat="1" ht="20.25" customHeight="1" thickBot="1">
      <c r="A5" s="13"/>
      <c r="B5" s="110">
        <v>1</v>
      </c>
      <c r="C5" s="91" t="s">
        <v>37</v>
      </c>
      <c r="D5" s="64" t="s">
        <v>38</v>
      </c>
      <c r="E5" s="64">
        <v>11</v>
      </c>
      <c r="F5" s="111">
        <v>21.9</v>
      </c>
      <c r="G5" s="66">
        <v>6.38</v>
      </c>
      <c r="H5" s="66">
        <v>27</v>
      </c>
      <c r="I5" s="111">
        <v>21.3</v>
      </c>
      <c r="J5" s="66" t="s">
        <v>45</v>
      </c>
      <c r="K5" s="66">
        <f>MIN(F5,I5)</f>
        <v>21.3</v>
      </c>
      <c r="L5" s="66">
        <f>MIN(G5,J5)</f>
        <v>6.38</v>
      </c>
      <c r="M5" s="66">
        <v>24</v>
      </c>
      <c r="N5" s="111">
        <v>25.7</v>
      </c>
      <c r="O5" s="113">
        <v>5.7</v>
      </c>
      <c r="P5" s="66">
        <v>29</v>
      </c>
      <c r="Q5" s="111">
        <v>26.1</v>
      </c>
      <c r="R5" s="113">
        <v>5.96</v>
      </c>
      <c r="S5" s="67">
        <f>MIN(N5,Q5)</f>
        <v>25.7</v>
      </c>
      <c r="T5" s="67">
        <f>MIN(K5,S5)</f>
        <v>21.3</v>
      </c>
      <c r="U5" s="67">
        <f>MIN(O5,R5)</f>
        <v>5.7</v>
      </c>
      <c r="V5" s="67">
        <f>MAX(F5,I5)</f>
        <v>21.9</v>
      </c>
      <c r="W5" s="67">
        <f>MAX(N5,Q5)</f>
        <v>26.1</v>
      </c>
      <c r="X5" s="67"/>
      <c r="Y5" s="67">
        <f>MIN(L5,U5)</f>
        <v>5.7</v>
      </c>
      <c r="Z5" s="67">
        <f>AVERAGE(G5,J5,O5,R5)</f>
        <v>6.013333333333333</v>
      </c>
      <c r="AA5" s="114">
        <f>MAX(V5,W5)</f>
        <v>26.1</v>
      </c>
      <c r="AB5" s="68">
        <f>SUM(F5+I5+N5+Q5)-T5</f>
        <v>73.7</v>
      </c>
      <c r="AC5" s="68">
        <f>SUM(F5,I5,N5,Q5)</f>
        <v>95</v>
      </c>
      <c r="AD5" s="122">
        <v>1</v>
      </c>
      <c r="AE5" s="70">
        <v>29.3</v>
      </c>
      <c r="AF5" s="71">
        <v>6.25</v>
      </c>
      <c r="AG5" s="124">
        <f>MAX(AA5,AE5)</f>
        <v>29.3</v>
      </c>
      <c r="AH5" s="123">
        <f>MIN(Y5,AF5)</f>
        <v>5.7</v>
      </c>
      <c r="AI5" s="125">
        <v>76.36</v>
      </c>
      <c r="AJ5" s="73">
        <f>SUM(3600/AH5*AI5/5280)</f>
        <v>9.133971291866029</v>
      </c>
      <c r="AK5" s="1"/>
      <c r="AL5" s="1"/>
    </row>
    <row r="6" spans="1:38" s="3" customFormat="1" ht="21" customHeight="1" thickBot="1">
      <c r="A6" s="13"/>
      <c r="B6" s="108">
        <v>2</v>
      </c>
      <c r="C6" s="96" t="s">
        <v>40</v>
      </c>
      <c r="D6" s="97" t="s">
        <v>38</v>
      </c>
      <c r="E6" s="97"/>
      <c r="F6" s="98">
        <v>21.5</v>
      </c>
      <c r="G6" s="112">
        <v>6.28</v>
      </c>
      <c r="H6" s="99">
        <v>27</v>
      </c>
      <c r="I6" s="98">
        <v>19.9</v>
      </c>
      <c r="J6" s="112">
        <v>7.28</v>
      </c>
      <c r="K6" s="99">
        <f>MIN(F6,I6)</f>
        <v>19.9</v>
      </c>
      <c r="L6" s="99">
        <f>MIN(G6,J6)</f>
        <v>6.28</v>
      </c>
      <c r="M6" s="99">
        <v>24</v>
      </c>
      <c r="N6" s="98">
        <v>21.9</v>
      </c>
      <c r="O6" s="99">
        <v>6.48</v>
      </c>
      <c r="P6" s="99">
        <v>29</v>
      </c>
      <c r="Q6" s="98">
        <v>18.7</v>
      </c>
      <c r="R6" s="99">
        <v>7.2</v>
      </c>
      <c r="S6" s="100">
        <f>MIN(N6,Q6)</f>
        <v>18.7</v>
      </c>
      <c r="T6" s="100">
        <f>MIN(K6,S6)</f>
        <v>18.7</v>
      </c>
      <c r="U6" s="100">
        <f>MIN(O6,R6)</f>
        <v>6.48</v>
      </c>
      <c r="V6" s="100">
        <f>MAX(F6,I6)</f>
        <v>21.5</v>
      </c>
      <c r="W6" s="100">
        <f>MAX(N6,Q6)</f>
        <v>21.9</v>
      </c>
      <c r="X6" s="100"/>
      <c r="Y6" s="100">
        <f>MIN(L6,U6)</f>
        <v>6.28</v>
      </c>
      <c r="Z6" s="100">
        <f>AVERAGE(G6,J6,O6,R6)</f>
        <v>6.81</v>
      </c>
      <c r="AA6" s="116">
        <f>MAX(V6,W6)</f>
        <v>21.9</v>
      </c>
      <c r="AB6" s="101">
        <f>SUM(F6+I6+N6+Q6)-T6</f>
        <v>63.3</v>
      </c>
      <c r="AC6" s="101">
        <f>SUM(F6,I6,N6,Q6)</f>
        <v>82</v>
      </c>
      <c r="AD6" s="102">
        <v>2</v>
      </c>
      <c r="AE6" s="103">
        <v>22</v>
      </c>
      <c r="AF6" s="104">
        <v>6.22</v>
      </c>
      <c r="AG6" s="105">
        <f>MAX(AA6,AE6)</f>
        <v>22</v>
      </c>
      <c r="AH6" s="100">
        <f>MIN(Y6,AF6)</f>
        <v>6.22</v>
      </c>
      <c r="AI6" s="125">
        <v>76.36</v>
      </c>
      <c r="AJ6" s="106">
        <f>SUM(3600/AH6*AI6/5280)</f>
        <v>8.370359543992986</v>
      </c>
      <c r="AK6" s="1"/>
      <c r="AL6" s="1"/>
    </row>
    <row r="7" spans="6:35" s="1" customFormat="1" ht="408.75" customHeight="1" thickTop="1">
      <c r="F7" s="25"/>
      <c r="I7" s="25"/>
      <c r="N7" s="25"/>
      <c r="Q7" s="25"/>
      <c r="AA7" s="25"/>
      <c r="AB7" s="25"/>
      <c r="AC7" s="25"/>
      <c r="AD7" s="32"/>
      <c r="AE7" s="25"/>
      <c r="AG7" s="25"/>
      <c r="AI7" s="32"/>
    </row>
    <row r="8" spans="6:35" s="1" customFormat="1" ht="12.75" hidden="1">
      <c r="F8" s="25"/>
      <c r="I8" s="25"/>
      <c r="N8" s="25"/>
      <c r="Q8" s="25"/>
      <c r="AA8" s="25"/>
      <c r="AB8" s="25"/>
      <c r="AC8" s="25"/>
      <c r="AD8" s="32"/>
      <c r="AE8" s="25"/>
      <c r="AG8" s="25"/>
      <c r="AI8" s="32"/>
    </row>
    <row r="9" spans="6:35" s="1" customFormat="1" ht="68.25" customHeight="1">
      <c r="F9" s="25"/>
      <c r="I9" s="25"/>
      <c r="N9" s="25"/>
      <c r="Q9" s="25"/>
      <c r="AA9" s="25"/>
      <c r="AB9" s="25"/>
      <c r="AC9" s="25"/>
      <c r="AD9" s="32"/>
      <c r="AE9" s="25"/>
      <c r="AG9" s="25"/>
      <c r="AI9" s="32"/>
    </row>
    <row r="10" spans="6:35" s="1" customFormat="1" ht="12.75">
      <c r="F10" s="25"/>
      <c r="I10" s="25"/>
      <c r="N10" s="25"/>
      <c r="Q10" s="25"/>
      <c r="AA10" s="25"/>
      <c r="AB10" s="25"/>
      <c r="AC10" s="25"/>
      <c r="AD10" s="32"/>
      <c r="AE10" s="25"/>
      <c r="AG10" s="25"/>
      <c r="AI10" s="32"/>
    </row>
    <row r="11" spans="6:35" s="1" customFormat="1" ht="89.25" customHeight="1">
      <c r="F11" s="25"/>
      <c r="I11" s="25"/>
      <c r="N11" s="25"/>
      <c r="Q11" s="25"/>
      <c r="AA11" s="25"/>
      <c r="AB11" s="25"/>
      <c r="AC11" s="25"/>
      <c r="AD11" s="32"/>
      <c r="AE11" s="25"/>
      <c r="AG11" s="25"/>
      <c r="AI11" s="32"/>
    </row>
    <row r="12" spans="6:35" s="1" customFormat="1" ht="395.25" customHeight="1">
      <c r="F12" s="25"/>
      <c r="I12" s="25"/>
      <c r="N12" s="25"/>
      <c r="Q12" s="25"/>
      <c r="AA12" s="25"/>
      <c r="AB12" s="25"/>
      <c r="AC12" s="25"/>
      <c r="AD12" s="32"/>
      <c r="AE12" s="25"/>
      <c r="AG12" s="25"/>
      <c r="AI12" s="32"/>
    </row>
    <row r="13" spans="2:35" s="1" customFormat="1" ht="12.75">
      <c r="B13" s="6"/>
      <c r="C13" s="7"/>
      <c r="D13" s="8"/>
      <c r="E13" s="9"/>
      <c r="F13" s="26"/>
      <c r="G13" s="8"/>
      <c r="H13" s="9"/>
      <c r="I13" s="26"/>
      <c r="J13" s="8"/>
      <c r="K13" s="10"/>
      <c r="L13" s="7"/>
      <c r="M13" s="11"/>
      <c r="N13" s="26"/>
      <c r="O13" s="8"/>
      <c r="P13" s="9"/>
      <c r="Q13" s="26"/>
      <c r="R13" s="8"/>
      <c r="S13" s="10"/>
      <c r="T13" s="7"/>
      <c r="U13" s="7"/>
      <c r="V13" s="7"/>
      <c r="W13" s="11"/>
      <c r="X13" s="9"/>
      <c r="Y13" s="6"/>
      <c r="Z13" s="10"/>
      <c r="AA13" s="26"/>
      <c r="AB13" s="26"/>
      <c r="AC13" s="29"/>
      <c r="AD13" s="33"/>
      <c r="AE13" s="30"/>
      <c r="AF13" s="7"/>
      <c r="AG13" s="26"/>
      <c r="AH13" s="7"/>
      <c r="AI13" s="32"/>
    </row>
    <row r="14" spans="2:35" s="1" customFormat="1" ht="12.75">
      <c r="B14" s="6"/>
      <c r="C14" s="7"/>
      <c r="D14" s="8"/>
      <c r="E14" s="9"/>
      <c r="F14" s="26"/>
      <c r="G14" s="8"/>
      <c r="H14" s="9"/>
      <c r="I14" s="26"/>
      <c r="J14" s="8"/>
      <c r="K14" s="10"/>
      <c r="L14" s="7"/>
      <c r="M14" s="11"/>
      <c r="N14" s="26"/>
      <c r="O14" s="8"/>
      <c r="P14" s="9"/>
      <c r="Q14" s="26"/>
      <c r="R14" s="8"/>
      <c r="S14" s="10"/>
      <c r="T14" s="7"/>
      <c r="U14" s="7"/>
      <c r="V14" s="7"/>
      <c r="W14" s="11"/>
      <c r="X14" s="9"/>
      <c r="Y14" s="6"/>
      <c r="Z14" s="10"/>
      <c r="AA14" s="26"/>
      <c r="AB14" s="26"/>
      <c r="AC14" s="29"/>
      <c r="AD14" s="33"/>
      <c r="AE14" s="30"/>
      <c r="AF14" s="7"/>
      <c r="AG14" s="26"/>
      <c r="AH14" s="7"/>
      <c r="AI14" s="32"/>
    </row>
    <row r="15" spans="2:35" s="1" customFormat="1" ht="12.75">
      <c r="B15" s="6"/>
      <c r="C15" s="7"/>
      <c r="D15" s="8"/>
      <c r="E15" s="9"/>
      <c r="F15" s="26"/>
      <c r="G15" s="8"/>
      <c r="H15" s="9"/>
      <c r="I15" s="26"/>
      <c r="J15" s="8"/>
      <c r="K15" s="10"/>
      <c r="L15" s="7"/>
      <c r="M15" s="11"/>
      <c r="N15" s="26"/>
      <c r="O15" s="8"/>
      <c r="P15" s="9"/>
      <c r="Q15" s="26"/>
      <c r="R15" s="8"/>
      <c r="S15" s="10"/>
      <c r="T15" s="7"/>
      <c r="U15" s="7"/>
      <c r="V15" s="7"/>
      <c r="W15" s="11"/>
      <c r="X15" s="9"/>
      <c r="Y15" s="6"/>
      <c r="Z15" s="10"/>
      <c r="AA15" s="26"/>
      <c r="AB15" s="26"/>
      <c r="AC15" s="29"/>
      <c r="AD15" s="33"/>
      <c r="AE15" s="30"/>
      <c r="AF15" s="7"/>
      <c r="AG15" s="26"/>
      <c r="AH15" s="7"/>
      <c r="AI15" s="32"/>
    </row>
    <row r="16" spans="2:35" s="1" customFormat="1" ht="12.75">
      <c r="B16" s="6"/>
      <c r="C16" s="7"/>
      <c r="D16" s="8"/>
      <c r="E16" s="9"/>
      <c r="F16" s="26"/>
      <c r="G16" s="8"/>
      <c r="H16" s="9"/>
      <c r="I16" s="26"/>
      <c r="J16" s="8"/>
      <c r="K16" s="10"/>
      <c r="L16" s="7"/>
      <c r="M16" s="11"/>
      <c r="N16" s="26"/>
      <c r="O16" s="8"/>
      <c r="P16" s="9"/>
      <c r="Q16" s="26"/>
      <c r="R16" s="8"/>
      <c r="S16" s="10"/>
      <c r="T16" s="7"/>
      <c r="U16" s="7"/>
      <c r="V16" s="7"/>
      <c r="W16" s="11"/>
      <c r="X16" s="9"/>
      <c r="Y16" s="6"/>
      <c r="Z16" s="10"/>
      <c r="AA16" s="26"/>
      <c r="AB16" s="26"/>
      <c r="AC16" s="29"/>
      <c r="AD16" s="33"/>
      <c r="AE16" s="30"/>
      <c r="AF16" s="7"/>
      <c r="AG16" s="26"/>
      <c r="AH16" s="7"/>
      <c r="AI16" s="32"/>
    </row>
    <row r="17" spans="2:35" s="1" customFormat="1" ht="12.75">
      <c r="B17" s="6"/>
      <c r="C17" s="7"/>
      <c r="D17" s="8"/>
      <c r="E17" s="9"/>
      <c r="F17" s="26"/>
      <c r="G17" s="8"/>
      <c r="H17" s="9"/>
      <c r="I17" s="26"/>
      <c r="J17" s="8"/>
      <c r="K17" s="10"/>
      <c r="L17" s="7"/>
      <c r="M17" s="11"/>
      <c r="N17" s="26"/>
      <c r="O17" s="8"/>
      <c r="P17" s="9"/>
      <c r="Q17" s="26"/>
      <c r="R17" s="8"/>
      <c r="S17" s="10"/>
      <c r="T17" s="7"/>
      <c r="U17" s="7"/>
      <c r="V17" s="7"/>
      <c r="W17" s="11"/>
      <c r="X17" s="9"/>
      <c r="Y17" s="6"/>
      <c r="Z17" s="10"/>
      <c r="AA17" s="26"/>
      <c r="AB17" s="26"/>
      <c r="AC17" s="29"/>
      <c r="AD17" s="33"/>
      <c r="AE17" s="30"/>
      <c r="AF17" s="7"/>
      <c r="AG17" s="26"/>
      <c r="AH17" s="7"/>
      <c r="AI17" s="32"/>
    </row>
    <row r="18" spans="2:35" s="1" customFormat="1" ht="12.75">
      <c r="B18" s="6"/>
      <c r="C18" s="7"/>
      <c r="D18" s="8"/>
      <c r="E18" s="9"/>
      <c r="F18" s="26"/>
      <c r="G18" s="8"/>
      <c r="H18" s="9"/>
      <c r="I18" s="26"/>
      <c r="J18" s="8"/>
      <c r="K18" s="10"/>
      <c r="L18" s="7"/>
      <c r="M18" s="11"/>
      <c r="N18" s="26"/>
      <c r="O18" s="8"/>
      <c r="P18" s="9"/>
      <c r="Q18" s="26"/>
      <c r="R18" s="8"/>
      <c r="S18" s="10"/>
      <c r="T18" s="7"/>
      <c r="U18" s="7"/>
      <c r="V18" s="7"/>
      <c r="W18" s="11"/>
      <c r="X18" s="9"/>
      <c r="Y18" s="6"/>
      <c r="Z18" s="10"/>
      <c r="AA18" s="26"/>
      <c r="AB18" s="26"/>
      <c r="AC18" s="29"/>
      <c r="AD18" s="33"/>
      <c r="AE18" s="30"/>
      <c r="AF18" s="7"/>
      <c r="AG18" s="26"/>
      <c r="AH18" s="7"/>
      <c r="AI18" s="32"/>
    </row>
    <row r="19" spans="2:35" s="1" customFormat="1" ht="12.75">
      <c r="B19" s="6"/>
      <c r="C19" s="7"/>
      <c r="D19" s="8"/>
      <c r="E19" s="9"/>
      <c r="F19" s="26"/>
      <c r="G19" s="8"/>
      <c r="H19" s="9"/>
      <c r="I19" s="26"/>
      <c r="J19" s="8"/>
      <c r="K19" s="10"/>
      <c r="L19" s="7"/>
      <c r="M19" s="11"/>
      <c r="N19" s="26"/>
      <c r="O19" s="8"/>
      <c r="P19" s="9"/>
      <c r="Q19" s="26"/>
      <c r="R19" s="8"/>
      <c r="S19" s="10"/>
      <c r="T19" s="7"/>
      <c r="U19" s="7"/>
      <c r="V19" s="7"/>
      <c r="W19" s="11"/>
      <c r="X19" s="9"/>
      <c r="Y19" s="6"/>
      <c r="Z19" s="10"/>
      <c r="AA19" s="26"/>
      <c r="AB19" s="26"/>
      <c r="AC19" s="29"/>
      <c r="AD19" s="33"/>
      <c r="AE19" s="30"/>
      <c r="AF19" s="7"/>
      <c r="AG19" s="26"/>
      <c r="AH19" s="7"/>
      <c r="AI19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28"/>
  <sheetViews>
    <sheetView tabSelected="1" zoomScale="101" zoomScaleNormal="101" workbookViewId="0" topLeftCell="A2">
      <selection activeCell="AD19" sqref="AD19"/>
      <selection activeCell="AK5" sqref="AK5"/>
    </sheetView>
  </sheetViews>
  <sheetFormatPr defaultColWidth="9.140625" defaultRowHeight="12.75"/>
  <cols>
    <col min="1" max="1" width="0.9921875" style="12" customWidth="1"/>
    <col min="2" max="2" width="3.8515625" style="6" customWidth="1"/>
    <col min="3" max="3" width="18.2812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9.57421875" style="7" customWidth="1"/>
    <col min="35" max="35" width="6.8515625" style="35" customWidth="1"/>
    <col min="36" max="36" width="9.140625" style="12" customWidth="1"/>
    <col min="37" max="37" width="9.140625" style="4" customWidth="1"/>
    <col min="38" max="38" width="17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17"/>
      <c r="B3" s="89" t="s">
        <v>32</v>
      </c>
      <c r="C3" s="88" t="s">
        <v>29</v>
      </c>
      <c r="D3" s="38"/>
      <c r="E3" s="38"/>
      <c r="F3" s="39"/>
      <c r="G3" s="40"/>
      <c r="H3" s="38"/>
      <c r="I3" s="41"/>
      <c r="J3" s="42"/>
      <c r="K3" s="38"/>
      <c r="L3" s="38"/>
      <c r="M3" s="38"/>
      <c r="N3" s="80"/>
      <c r="O3" s="81"/>
      <c r="P3" s="38"/>
      <c r="Q3" s="84"/>
      <c r="R3" s="85"/>
      <c r="S3" s="38"/>
      <c r="T3" s="38"/>
      <c r="U3" s="38"/>
      <c r="V3" s="38"/>
      <c r="W3" s="38"/>
      <c r="X3" s="38"/>
      <c r="Y3" s="43" t="s">
        <v>16</v>
      </c>
      <c r="Z3" s="43" t="s">
        <v>16</v>
      </c>
      <c r="AA3" s="44" t="s">
        <v>13</v>
      </c>
      <c r="AB3" s="44" t="s">
        <v>13</v>
      </c>
      <c r="AC3" s="44" t="s">
        <v>13</v>
      </c>
      <c r="AD3" s="45" t="s">
        <v>22</v>
      </c>
      <c r="AE3" s="46" t="s">
        <v>13</v>
      </c>
      <c r="AF3" s="47" t="s">
        <v>16</v>
      </c>
      <c r="AG3" s="44" t="s">
        <v>13</v>
      </c>
      <c r="AH3" s="47" t="s">
        <v>16</v>
      </c>
      <c r="AI3" s="48" t="s">
        <v>27</v>
      </c>
      <c r="AJ3" s="49" t="s">
        <v>28</v>
      </c>
      <c r="AK3" s="13"/>
      <c r="AL3" s="13"/>
    </row>
    <row r="4" spans="1:38" s="2" customFormat="1" ht="27.75" customHeight="1">
      <c r="A4" s="117"/>
      <c r="B4" s="50" t="s">
        <v>0</v>
      </c>
      <c r="C4" s="51" t="s">
        <v>23</v>
      </c>
      <c r="D4" s="51" t="s">
        <v>24</v>
      </c>
      <c r="E4" s="51">
        <v>1</v>
      </c>
      <c r="F4" s="52" t="s">
        <v>21</v>
      </c>
      <c r="G4" s="53" t="s">
        <v>9</v>
      </c>
      <c r="H4" s="54">
        <v>2</v>
      </c>
      <c r="I4" s="55" t="s">
        <v>21</v>
      </c>
      <c r="J4" s="56" t="s">
        <v>9</v>
      </c>
      <c r="K4" s="54" t="s">
        <v>1</v>
      </c>
      <c r="L4" s="54" t="s">
        <v>2</v>
      </c>
      <c r="M4" s="54">
        <v>3</v>
      </c>
      <c r="N4" s="82" t="s">
        <v>21</v>
      </c>
      <c r="O4" s="83" t="s">
        <v>9</v>
      </c>
      <c r="P4" s="54">
        <v>4</v>
      </c>
      <c r="Q4" s="86" t="s">
        <v>21</v>
      </c>
      <c r="R4" s="87" t="s">
        <v>9</v>
      </c>
      <c r="S4" s="57" t="s">
        <v>3</v>
      </c>
      <c r="T4" s="57" t="s">
        <v>4</v>
      </c>
      <c r="U4" s="57" t="s">
        <v>5</v>
      </c>
      <c r="V4" s="57" t="s">
        <v>6</v>
      </c>
      <c r="W4" s="57" t="s">
        <v>7</v>
      </c>
      <c r="X4" s="57"/>
      <c r="Y4" s="58" t="s">
        <v>15</v>
      </c>
      <c r="Z4" s="58" t="s">
        <v>14</v>
      </c>
      <c r="AA4" s="59" t="s">
        <v>8</v>
      </c>
      <c r="AB4" s="59" t="s">
        <v>11</v>
      </c>
      <c r="AC4" s="59" t="s">
        <v>12</v>
      </c>
      <c r="AD4" s="60" t="s">
        <v>10</v>
      </c>
      <c r="AE4" s="59" t="s">
        <v>17</v>
      </c>
      <c r="AF4" s="58" t="s">
        <v>18</v>
      </c>
      <c r="AG4" s="61" t="s">
        <v>19</v>
      </c>
      <c r="AH4" s="58" t="s">
        <v>20</v>
      </c>
      <c r="AI4" s="60" t="s">
        <v>25</v>
      </c>
      <c r="AJ4" s="62" t="s">
        <v>26</v>
      </c>
      <c r="AK4" s="1"/>
      <c r="AL4" s="1"/>
    </row>
    <row r="5" spans="1:38" ht="13.5">
      <c r="A5" s="117"/>
      <c r="B5" s="93">
        <v>1</v>
      </c>
      <c r="C5" s="90" t="s">
        <v>33</v>
      </c>
      <c r="D5" s="63" t="s">
        <v>47</v>
      </c>
      <c r="E5" s="64"/>
      <c r="F5" s="111">
        <v>34.9</v>
      </c>
      <c r="G5" s="113">
        <v>4.32</v>
      </c>
      <c r="H5" s="66">
        <v>27</v>
      </c>
      <c r="I5" s="65">
        <v>30.6</v>
      </c>
      <c r="J5" s="113">
        <v>4.62</v>
      </c>
      <c r="K5" s="66">
        <f aca="true" t="shared" si="0" ref="K5:K14">MIN(F5,I5)</f>
        <v>30.6</v>
      </c>
      <c r="L5" s="66">
        <f aca="true" t="shared" si="1" ref="L5:L14">MIN(G5,J5)</f>
        <v>4.32</v>
      </c>
      <c r="M5" s="66">
        <v>24</v>
      </c>
      <c r="N5" s="111">
        <v>35.4</v>
      </c>
      <c r="O5" s="113">
        <v>4.52</v>
      </c>
      <c r="P5" s="66">
        <v>29</v>
      </c>
      <c r="Q5" s="111">
        <v>34.9</v>
      </c>
      <c r="R5" s="113">
        <v>4.17</v>
      </c>
      <c r="S5" s="67">
        <f aca="true" t="shared" si="2" ref="S5:S14">MIN(N5,Q5)</f>
        <v>34.9</v>
      </c>
      <c r="T5" s="67">
        <f aca="true" t="shared" si="3" ref="T5:T14">MIN(K5,S5)</f>
        <v>30.6</v>
      </c>
      <c r="U5" s="67">
        <f aca="true" t="shared" si="4" ref="U5:U14">MIN(O5,R5)</f>
        <v>4.17</v>
      </c>
      <c r="V5" s="67">
        <f aca="true" t="shared" si="5" ref="V5:V14">MAX(F5,I5)</f>
        <v>34.9</v>
      </c>
      <c r="W5" s="67">
        <f aca="true" t="shared" si="6" ref="W5:W14">MAX(N5,Q5)</f>
        <v>35.4</v>
      </c>
      <c r="X5" s="67"/>
      <c r="Y5" s="67">
        <f aca="true" t="shared" si="7" ref="Y5:Y14">MIN(L5,U5)</f>
        <v>4.17</v>
      </c>
      <c r="Z5" s="67">
        <f aca="true" t="shared" si="8" ref="Z5:Z14">AVERAGE(G5,J5,O5,R5)</f>
        <v>4.407500000000001</v>
      </c>
      <c r="AA5" s="68">
        <f aca="true" t="shared" si="9" ref="AA5:AA14">MAX(V5,W5)</f>
        <v>35.4</v>
      </c>
      <c r="AB5" s="68">
        <f aca="true" t="shared" si="10" ref="AB5:AB14">SUM(F5+I5+N5+Q5)-T5</f>
        <v>105.20000000000002</v>
      </c>
      <c r="AC5" s="68">
        <f aca="true" t="shared" si="11" ref="AC5:AC14">SUM(F5,I5,N5,Q5)</f>
        <v>135.8</v>
      </c>
      <c r="AD5" s="122">
        <v>1</v>
      </c>
      <c r="AE5" s="70">
        <v>38.1</v>
      </c>
      <c r="AF5" s="71">
        <v>4.44</v>
      </c>
      <c r="AG5" s="124">
        <v>38.1</v>
      </c>
      <c r="AH5" s="123">
        <f aca="true" t="shared" si="12" ref="AH5:AH14">MIN(Y5,AF5)</f>
        <v>4.17</v>
      </c>
      <c r="AI5" s="125">
        <v>76.36</v>
      </c>
      <c r="AJ5" s="73">
        <f aca="true" t="shared" si="13" ref="AJ5:AJ14">SUM(3600/AH5*AI5/5280)</f>
        <v>12.485284499672987</v>
      </c>
      <c r="AK5" s="1"/>
      <c r="AL5" s="1"/>
    </row>
    <row r="6" spans="1:38" ht="13.5">
      <c r="A6" s="117"/>
      <c r="B6" s="94">
        <v>2</v>
      </c>
      <c r="C6" s="90" t="s">
        <v>30</v>
      </c>
      <c r="D6" s="63" t="s">
        <v>48</v>
      </c>
      <c r="E6" s="64"/>
      <c r="F6" s="65">
        <v>31.2</v>
      </c>
      <c r="G6" s="66">
        <v>4.9</v>
      </c>
      <c r="H6" s="66">
        <v>27</v>
      </c>
      <c r="I6" s="65">
        <v>31.2</v>
      </c>
      <c r="J6" s="66">
        <v>5.14</v>
      </c>
      <c r="K6" s="66">
        <f t="shared" si="0"/>
        <v>31.2</v>
      </c>
      <c r="L6" s="66">
        <f t="shared" si="1"/>
        <v>4.9</v>
      </c>
      <c r="M6" s="66">
        <v>24</v>
      </c>
      <c r="N6" s="65">
        <v>34.9</v>
      </c>
      <c r="O6" s="66">
        <v>4.76</v>
      </c>
      <c r="P6" s="66">
        <v>29</v>
      </c>
      <c r="Q6" s="65">
        <v>34.3</v>
      </c>
      <c r="R6" s="66">
        <v>4.78</v>
      </c>
      <c r="S6" s="67">
        <f t="shared" si="2"/>
        <v>34.3</v>
      </c>
      <c r="T6" s="67">
        <f t="shared" si="3"/>
        <v>31.2</v>
      </c>
      <c r="U6" s="67">
        <f t="shared" si="4"/>
        <v>4.76</v>
      </c>
      <c r="V6" s="67">
        <f t="shared" si="5"/>
        <v>31.2</v>
      </c>
      <c r="W6" s="67">
        <f t="shared" si="6"/>
        <v>34.9</v>
      </c>
      <c r="X6" s="67"/>
      <c r="Y6" s="67">
        <f t="shared" si="7"/>
        <v>4.76</v>
      </c>
      <c r="Z6" s="67">
        <f t="shared" si="8"/>
        <v>4.895</v>
      </c>
      <c r="AA6" s="68">
        <f t="shared" si="9"/>
        <v>34.9</v>
      </c>
      <c r="AB6" s="68">
        <f t="shared" si="10"/>
        <v>100.39999999999999</v>
      </c>
      <c r="AC6" s="68">
        <f t="shared" si="11"/>
        <v>131.6</v>
      </c>
      <c r="AD6" s="69">
        <v>2</v>
      </c>
      <c r="AE6" s="70">
        <v>31.2</v>
      </c>
      <c r="AF6" s="71">
        <v>4.96</v>
      </c>
      <c r="AG6" s="72">
        <f aca="true" t="shared" si="14" ref="AG5:AG14">MAX(AA6,AE6)</f>
        <v>34.9</v>
      </c>
      <c r="AH6" s="67">
        <f t="shared" si="12"/>
        <v>4.76</v>
      </c>
      <c r="AI6" s="125">
        <v>76.36</v>
      </c>
      <c r="AJ6" s="73">
        <f t="shared" si="13"/>
        <v>10.93773873185638</v>
      </c>
      <c r="AK6" s="1"/>
      <c r="AL6" s="1"/>
    </row>
    <row r="7" spans="1:38" s="5" customFormat="1" ht="14.25" thickBot="1">
      <c r="A7" s="117"/>
      <c r="B7" s="94">
        <v>3</v>
      </c>
      <c r="C7" s="90" t="s">
        <v>34</v>
      </c>
      <c r="D7" s="63" t="s">
        <v>49</v>
      </c>
      <c r="E7" s="64">
        <v>15</v>
      </c>
      <c r="F7" s="65">
        <v>26.6</v>
      </c>
      <c r="G7" s="66">
        <v>4.63</v>
      </c>
      <c r="H7" s="66">
        <v>27</v>
      </c>
      <c r="I7" s="65">
        <v>30</v>
      </c>
      <c r="J7" s="66">
        <v>4.9</v>
      </c>
      <c r="K7" s="66">
        <f t="shared" si="0"/>
        <v>26.6</v>
      </c>
      <c r="L7" s="66">
        <f t="shared" si="1"/>
        <v>4.63</v>
      </c>
      <c r="M7" s="66">
        <v>24</v>
      </c>
      <c r="N7" s="65">
        <v>32.4</v>
      </c>
      <c r="O7" s="66">
        <v>4.59</v>
      </c>
      <c r="P7" s="66">
        <v>29</v>
      </c>
      <c r="Q7" s="65">
        <v>33</v>
      </c>
      <c r="R7" s="66">
        <v>4.63</v>
      </c>
      <c r="S7" s="67">
        <f t="shared" si="2"/>
        <v>32.4</v>
      </c>
      <c r="T7" s="67">
        <f t="shared" si="3"/>
        <v>26.6</v>
      </c>
      <c r="U7" s="67">
        <f t="shared" si="4"/>
        <v>4.59</v>
      </c>
      <c r="V7" s="67">
        <f t="shared" si="5"/>
        <v>30</v>
      </c>
      <c r="W7" s="67">
        <f t="shared" si="6"/>
        <v>33</v>
      </c>
      <c r="X7" s="67"/>
      <c r="Y7" s="67">
        <f t="shared" si="7"/>
        <v>4.59</v>
      </c>
      <c r="Z7" s="67">
        <f t="shared" si="8"/>
        <v>4.6875</v>
      </c>
      <c r="AA7" s="114">
        <f t="shared" si="9"/>
        <v>33</v>
      </c>
      <c r="AB7" s="68">
        <f t="shared" si="10"/>
        <v>95.4</v>
      </c>
      <c r="AC7" s="68">
        <f t="shared" si="11"/>
        <v>122</v>
      </c>
      <c r="AD7" s="69">
        <v>4</v>
      </c>
      <c r="AE7" s="70">
        <v>30.2</v>
      </c>
      <c r="AF7" s="71">
        <v>5.16</v>
      </c>
      <c r="AG7" s="72">
        <f t="shared" si="14"/>
        <v>33</v>
      </c>
      <c r="AH7" s="67">
        <f t="shared" si="12"/>
        <v>4.59</v>
      </c>
      <c r="AI7" s="125">
        <v>76.36</v>
      </c>
      <c r="AJ7" s="73">
        <f t="shared" si="13"/>
        <v>11.342840166369578</v>
      </c>
      <c r="AK7" s="1"/>
      <c r="AL7" s="1"/>
    </row>
    <row r="8" spans="1:38" s="3" customFormat="1" ht="13.5">
      <c r="A8" s="117"/>
      <c r="B8" s="94">
        <v>4</v>
      </c>
      <c r="C8" s="91" t="s">
        <v>31</v>
      </c>
      <c r="D8" s="63" t="s">
        <v>49</v>
      </c>
      <c r="E8" s="64">
        <v>18</v>
      </c>
      <c r="F8" s="65">
        <v>32.7</v>
      </c>
      <c r="G8" s="66">
        <v>4.75</v>
      </c>
      <c r="H8" s="66">
        <v>27</v>
      </c>
      <c r="I8" s="111">
        <v>34.1</v>
      </c>
      <c r="J8" s="66">
        <v>4.75</v>
      </c>
      <c r="K8" s="66">
        <f t="shared" si="0"/>
        <v>32.7</v>
      </c>
      <c r="L8" s="66">
        <f t="shared" si="1"/>
        <v>4.75</v>
      </c>
      <c r="M8" s="66">
        <v>24</v>
      </c>
      <c r="N8" s="65">
        <v>32.7</v>
      </c>
      <c r="O8" s="66">
        <v>4.86</v>
      </c>
      <c r="P8" s="66">
        <v>29</v>
      </c>
      <c r="Q8" s="65">
        <v>32.7</v>
      </c>
      <c r="R8" s="66">
        <v>4.81</v>
      </c>
      <c r="S8" s="67">
        <f t="shared" si="2"/>
        <v>32.7</v>
      </c>
      <c r="T8" s="67">
        <f t="shared" si="3"/>
        <v>32.7</v>
      </c>
      <c r="U8" s="67">
        <f t="shared" si="4"/>
        <v>4.81</v>
      </c>
      <c r="V8" s="67">
        <f t="shared" si="5"/>
        <v>34.1</v>
      </c>
      <c r="W8" s="67">
        <f t="shared" si="6"/>
        <v>32.7</v>
      </c>
      <c r="X8" s="67"/>
      <c r="Y8" s="67">
        <f t="shared" si="7"/>
        <v>4.75</v>
      </c>
      <c r="Z8" s="67">
        <f t="shared" si="8"/>
        <v>4.7924999999999995</v>
      </c>
      <c r="AA8" s="115">
        <f t="shared" si="9"/>
        <v>34.1</v>
      </c>
      <c r="AB8" s="68">
        <f t="shared" si="10"/>
        <v>99.50000000000001</v>
      </c>
      <c r="AC8" s="68">
        <f t="shared" si="11"/>
        <v>132.20000000000002</v>
      </c>
      <c r="AD8" s="69">
        <v>3</v>
      </c>
      <c r="AE8" s="70">
        <v>10</v>
      </c>
      <c r="AF8" s="71">
        <v>4.64</v>
      </c>
      <c r="AG8" s="72">
        <f t="shared" si="14"/>
        <v>34.1</v>
      </c>
      <c r="AH8" s="67">
        <f t="shared" si="12"/>
        <v>4.64</v>
      </c>
      <c r="AI8" s="125">
        <v>76.36</v>
      </c>
      <c r="AJ8" s="73">
        <f t="shared" si="13"/>
        <v>11.22061128526646</v>
      </c>
      <c r="AK8" s="1"/>
      <c r="AL8" s="1"/>
    </row>
    <row r="9" spans="1:38" ht="13.5">
      <c r="A9" s="117"/>
      <c r="B9" s="94">
        <v>5</v>
      </c>
      <c r="C9" s="91" t="s">
        <v>41</v>
      </c>
      <c r="D9" s="63" t="s">
        <v>49</v>
      </c>
      <c r="E9" s="64">
        <v>8</v>
      </c>
      <c r="F9" s="65">
        <v>25.4</v>
      </c>
      <c r="G9" s="66">
        <v>5.05</v>
      </c>
      <c r="H9" s="66">
        <v>27</v>
      </c>
      <c r="I9" s="65">
        <v>30.9</v>
      </c>
      <c r="J9" s="66">
        <v>5.33</v>
      </c>
      <c r="K9" s="66">
        <f t="shared" si="0"/>
        <v>25.4</v>
      </c>
      <c r="L9" s="66">
        <f t="shared" si="1"/>
        <v>5.05</v>
      </c>
      <c r="M9" s="66">
        <v>24</v>
      </c>
      <c r="N9" s="65">
        <v>30.7</v>
      </c>
      <c r="O9" s="66" t="s">
        <v>50</v>
      </c>
      <c r="P9" s="66">
        <v>29</v>
      </c>
      <c r="Q9" s="65">
        <v>30.1</v>
      </c>
      <c r="R9" s="66">
        <v>5.18</v>
      </c>
      <c r="S9" s="67">
        <f t="shared" si="2"/>
        <v>30.1</v>
      </c>
      <c r="T9" s="67">
        <f t="shared" si="3"/>
        <v>25.4</v>
      </c>
      <c r="U9" s="67">
        <f t="shared" si="4"/>
        <v>5.18</v>
      </c>
      <c r="V9" s="67">
        <f t="shared" si="5"/>
        <v>30.9</v>
      </c>
      <c r="W9" s="67">
        <f t="shared" si="6"/>
        <v>30.7</v>
      </c>
      <c r="X9" s="67"/>
      <c r="Y9" s="67">
        <f t="shared" si="7"/>
        <v>5.05</v>
      </c>
      <c r="Z9" s="67">
        <f t="shared" si="8"/>
        <v>5.1866666666666665</v>
      </c>
      <c r="AA9" s="115">
        <f t="shared" si="9"/>
        <v>30.9</v>
      </c>
      <c r="AB9" s="68">
        <f t="shared" si="10"/>
        <v>91.69999999999999</v>
      </c>
      <c r="AC9" s="68">
        <f t="shared" si="11"/>
        <v>117.1</v>
      </c>
      <c r="AD9" s="69">
        <v>5</v>
      </c>
      <c r="AE9" s="70">
        <v>33.6</v>
      </c>
      <c r="AF9" s="71">
        <v>4.99</v>
      </c>
      <c r="AG9" s="72">
        <f t="shared" si="14"/>
        <v>33.6</v>
      </c>
      <c r="AH9" s="67">
        <f t="shared" si="12"/>
        <v>4.99</v>
      </c>
      <c r="AI9" s="125">
        <v>76.36</v>
      </c>
      <c r="AJ9" s="73">
        <f t="shared" si="13"/>
        <v>10.433594461650573</v>
      </c>
      <c r="AK9" s="1"/>
      <c r="AL9" s="1"/>
    </row>
    <row r="10" spans="1:38" ht="13.5">
      <c r="A10" s="117"/>
      <c r="B10" s="94">
        <v>6</v>
      </c>
      <c r="C10" s="90" t="s">
        <v>35</v>
      </c>
      <c r="D10" s="63" t="s">
        <v>49</v>
      </c>
      <c r="E10" s="64">
        <v>17</v>
      </c>
      <c r="F10" s="65">
        <v>27.4</v>
      </c>
      <c r="G10" s="66">
        <v>5.21</v>
      </c>
      <c r="H10" s="66">
        <v>27</v>
      </c>
      <c r="I10" s="65">
        <v>28</v>
      </c>
      <c r="J10" s="66" t="s">
        <v>50</v>
      </c>
      <c r="K10" s="66">
        <f t="shared" si="0"/>
        <v>27.4</v>
      </c>
      <c r="L10" s="66">
        <f t="shared" si="1"/>
        <v>5.21</v>
      </c>
      <c r="M10" s="66">
        <v>24</v>
      </c>
      <c r="N10" s="65">
        <v>23.3</v>
      </c>
      <c r="O10" s="66">
        <v>5.08</v>
      </c>
      <c r="P10" s="66">
        <v>29</v>
      </c>
      <c r="Q10" s="65">
        <v>30.3</v>
      </c>
      <c r="R10" s="66">
        <v>5.1</v>
      </c>
      <c r="S10" s="67">
        <f t="shared" si="2"/>
        <v>23.3</v>
      </c>
      <c r="T10" s="67">
        <f t="shared" si="3"/>
        <v>23.3</v>
      </c>
      <c r="U10" s="67">
        <f t="shared" si="4"/>
        <v>5.08</v>
      </c>
      <c r="V10" s="67">
        <f t="shared" si="5"/>
        <v>28</v>
      </c>
      <c r="W10" s="67">
        <f t="shared" si="6"/>
        <v>30.3</v>
      </c>
      <c r="X10" s="67"/>
      <c r="Y10" s="67">
        <f t="shared" si="7"/>
        <v>5.08</v>
      </c>
      <c r="Z10" s="67">
        <f t="shared" si="8"/>
        <v>5.13</v>
      </c>
      <c r="AA10" s="114">
        <f t="shared" si="9"/>
        <v>30.3</v>
      </c>
      <c r="AB10" s="68">
        <f t="shared" si="10"/>
        <v>85.7</v>
      </c>
      <c r="AC10" s="68">
        <f t="shared" si="11"/>
        <v>109</v>
      </c>
      <c r="AD10" s="69">
        <v>7</v>
      </c>
      <c r="AE10" s="70">
        <v>30.4</v>
      </c>
      <c r="AF10" s="71">
        <v>4.94</v>
      </c>
      <c r="AG10" s="72">
        <f t="shared" si="14"/>
        <v>30.4</v>
      </c>
      <c r="AH10" s="67">
        <f t="shared" si="12"/>
        <v>4.94</v>
      </c>
      <c r="AI10" s="125">
        <v>76.36</v>
      </c>
      <c r="AJ10" s="73">
        <f t="shared" si="13"/>
        <v>10.5391976444608</v>
      </c>
      <c r="AK10" s="1"/>
      <c r="AL10" s="1"/>
    </row>
    <row r="11" spans="1:38" s="5" customFormat="1" ht="14.25" thickBot="1">
      <c r="A11" s="117"/>
      <c r="B11" s="95">
        <v>7</v>
      </c>
      <c r="C11" s="91" t="s">
        <v>46</v>
      </c>
      <c r="D11" s="63" t="s">
        <v>49</v>
      </c>
      <c r="E11" s="64">
        <v>13</v>
      </c>
      <c r="F11" s="65">
        <v>0</v>
      </c>
      <c r="G11" s="66" t="s">
        <v>50</v>
      </c>
      <c r="H11" s="66">
        <v>27</v>
      </c>
      <c r="I11" s="65">
        <v>26.3</v>
      </c>
      <c r="J11" s="66">
        <v>5.36</v>
      </c>
      <c r="K11" s="66">
        <f t="shared" si="0"/>
        <v>0</v>
      </c>
      <c r="L11" s="66">
        <f t="shared" si="1"/>
        <v>5.36</v>
      </c>
      <c r="M11" s="66">
        <v>24</v>
      </c>
      <c r="N11" s="65">
        <v>29.4</v>
      </c>
      <c r="O11" s="66">
        <v>5.57</v>
      </c>
      <c r="P11" s="66">
        <v>29</v>
      </c>
      <c r="Q11" s="65">
        <v>30.1</v>
      </c>
      <c r="R11" s="66">
        <v>5.4</v>
      </c>
      <c r="S11" s="67">
        <f t="shared" si="2"/>
        <v>29.4</v>
      </c>
      <c r="T11" s="67">
        <f t="shared" si="3"/>
        <v>0</v>
      </c>
      <c r="U11" s="67">
        <f t="shared" si="4"/>
        <v>5.4</v>
      </c>
      <c r="V11" s="67">
        <f t="shared" si="5"/>
        <v>26.3</v>
      </c>
      <c r="W11" s="67">
        <f t="shared" si="6"/>
        <v>30.1</v>
      </c>
      <c r="X11" s="67"/>
      <c r="Y11" s="67">
        <f t="shared" si="7"/>
        <v>5.36</v>
      </c>
      <c r="Z11" s="67">
        <f t="shared" si="8"/>
        <v>5.4433333333333325</v>
      </c>
      <c r="AA11" s="114">
        <f t="shared" si="9"/>
        <v>30.1</v>
      </c>
      <c r="AB11" s="68">
        <f t="shared" si="10"/>
        <v>85.80000000000001</v>
      </c>
      <c r="AC11" s="68">
        <f t="shared" si="11"/>
        <v>85.80000000000001</v>
      </c>
      <c r="AD11" s="69">
        <v>6</v>
      </c>
      <c r="AE11" s="70">
        <v>26.2</v>
      </c>
      <c r="AF11" s="71">
        <v>5.21</v>
      </c>
      <c r="AG11" s="72">
        <f t="shared" si="14"/>
        <v>30.1</v>
      </c>
      <c r="AH11" s="67">
        <f t="shared" si="12"/>
        <v>5.21</v>
      </c>
      <c r="AI11" s="125">
        <v>76.36</v>
      </c>
      <c r="AJ11" s="73">
        <f t="shared" si="13"/>
        <v>9.99302041528529</v>
      </c>
      <c r="AK11" s="1"/>
      <c r="AL11" s="1"/>
    </row>
    <row r="12" spans="1:38" s="3" customFormat="1" ht="13.5">
      <c r="A12" s="117"/>
      <c r="B12" s="95">
        <v>8</v>
      </c>
      <c r="C12" s="90" t="s">
        <v>42</v>
      </c>
      <c r="D12" s="63" t="s">
        <v>49</v>
      </c>
      <c r="E12" s="64">
        <v>10</v>
      </c>
      <c r="F12" s="65">
        <v>24.9</v>
      </c>
      <c r="G12" s="66">
        <v>5.12</v>
      </c>
      <c r="H12" s="66">
        <v>27</v>
      </c>
      <c r="I12" s="65">
        <v>24.5</v>
      </c>
      <c r="J12" s="66">
        <v>5.62</v>
      </c>
      <c r="K12" s="66">
        <f t="shared" si="0"/>
        <v>24.5</v>
      </c>
      <c r="L12" s="66">
        <f t="shared" si="1"/>
        <v>5.12</v>
      </c>
      <c r="M12" s="66">
        <v>24</v>
      </c>
      <c r="N12" s="65">
        <v>27.5</v>
      </c>
      <c r="O12" s="66">
        <v>5.68</v>
      </c>
      <c r="P12" s="66">
        <v>29</v>
      </c>
      <c r="Q12" s="65">
        <v>32.5</v>
      </c>
      <c r="R12" s="66">
        <v>5.02</v>
      </c>
      <c r="S12" s="67">
        <f t="shared" si="2"/>
        <v>27.5</v>
      </c>
      <c r="T12" s="67">
        <f t="shared" si="3"/>
        <v>24.5</v>
      </c>
      <c r="U12" s="67">
        <f t="shared" si="4"/>
        <v>5.02</v>
      </c>
      <c r="V12" s="67">
        <f t="shared" si="5"/>
        <v>24.9</v>
      </c>
      <c r="W12" s="67">
        <f t="shared" si="6"/>
        <v>32.5</v>
      </c>
      <c r="X12" s="67"/>
      <c r="Y12" s="67">
        <f t="shared" si="7"/>
        <v>5.02</v>
      </c>
      <c r="Z12" s="67">
        <f t="shared" si="8"/>
        <v>5.36</v>
      </c>
      <c r="AA12" s="114">
        <f t="shared" si="9"/>
        <v>32.5</v>
      </c>
      <c r="AB12" s="68">
        <f t="shared" si="10"/>
        <v>84.9</v>
      </c>
      <c r="AC12" s="68">
        <f t="shared" si="11"/>
        <v>109.4</v>
      </c>
      <c r="AD12" s="69">
        <v>8</v>
      </c>
      <c r="AE12" s="70">
        <v>25.8</v>
      </c>
      <c r="AF12" s="71">
        <v>5.2</v>
      </c>
      <c r="AG12" s="72">
        <f t="shared" si="14"/>
        <v>32.5</v>
      </c>
      <c r="AH12" s="67">
        <f t="shared" si="12"/>
        <v>5.02</v>
      </c>
      <c r="AI12" s="125">
        <v>76.36</v>
      </c>
      <c r="AJ12" s="73">
        <f t="shared" si="13"/>
        <v>10.371242303513219</v>
      </c>
      <c r="AK12" s="1"/>
      <c r="AL12" s="1"/>
    </row>
    <row r="13" spans="1:38" ht="13.5">
      <c r="A13" s="117"/>
      <c r="B13" s="95">
        <v>9</v>
      </c>
      <c r="C13" s="91" t="s">
        <v>44</v>
      </c>
      <c r="D13" s="63" t="s">
        <v>49</v>
      </c>
      <c r="E13" s="64">
        <v>16</v>
      </c>
      <c r="F13" s="65">
        <v>22.9</v>
      </c>
      <c r="G13" s="66">
        <v>5.33</v>
      </c>
      <c r="H13" s="66">
        <v>27</v>
      </c>
      <c r="I13" s="65">
        <v>24.6</v>
      </c>
      <c r="J13" s="66">
        <v>5.64</v>
      </c>
      <c r="K13" s="66">
        <f t="shared" si="0"/>
        <v>22.9</v>
      </c>
      <c r="L13" s="66">
        <f t="shared" si="1"/>
        <v>5.33</v>
      </c>
      <c r="M13" s="66">
        <v>24</v>
      </c>
      <c r="N13" s="65">
        <v>22.6</v>
      </c>
      <c r="O13" s="66">
        <v>5.71</v>
      </c>
      <c r="P13" s="66">
        <v>29</v>
      </c>
      <c r="Q13" s="65">
        <v>28.3</v>
      </c>
      <c r="R13" s="66">
        <v>4.45</v>
      </c>
      <c r="S13" s="67">
        <f t="shared" si="2"/>
        <v>22.6</v>
      </c>
      <c r="T13" s="67">
        <f t="shared" si="3"/>
        <v>22.6</v>
      </c>
      <c r="U13" s="67">
        <f t="shared" si="4"/>
        <v>4.45</v>
      </c>
      <c r="V13" s="67">
        <f t="shared" si="5"/>
        <v>24.6</v>
      </c>
      <c r="W13" s="67">
        <f t="shared" si="6"/>
        <v>28.3</v>
      </c>
      <c r="X13" s="67"/>
      <c r="Y13" s="67">
        <f t="shared" si="7"/>
        <v>4.45</v>
      </c>
      <c r="Z13" s="67">
        <f t="shared" si="8"/>
        <v>5.2825</v>
      </c>
      <c r="AA13" s="114">
        <f t="shared" si="9"/>
        <v>28.3</v>
      </c>
      <c r="AB13" s="68">
        <f t="shared" si="10"/>
        <v>75.79999999999998</v>
      </c>
      <c r="AC13" s="68">
        <f t="shared" si="11"/>
        <v>98.39999999999999</v>
      </c>
      <c r="AD13" s="69">
        <v>9</v>
      </c>
      <c r="AE13" s="70">
        <v>25.1</v>
      </c>
      <c r="AF13" s="71">
        <v>5.76</v>
      </c>
      <c r="AG13" s="72">
        <f t="shared" si="14"/>
        <v>28.3</v>
      </c>
      <c r="AH13" s="67">
        <f t="shared" si="12"/>
        <v>4.45</v>
      </c>
      <c r="AI13" s="125">
        <v>76.36</v>
      </c>
      <c r="AJ13" s="73">
        <f t="shared" si="13"/>
        <v>11.699693564862102</v>
      </c>
      <c r="AK13" s="1"/>
      <c r="AL13" s="1"/>
    </row>
    <row r="14" spans="1:38" ht="14.25" thickBot="1">
      <c r="A14" s="118"/>
      <c r="B14" s="119">
        <v>10</v>
      </c>
      <c r="C14" s="120" t="s">
        <v>43</v>
      </c>
      <c r="D14" s="121" t="s">
        <v>49</v>
      </c>
      <c r="E14" s="97">
        <v>14</v>
      </c>
      <c r="F14" s="98">
        <v>19.3</v>
      </c>
      <c r="G14" s="99">
        <v>6.75</v>
      </c>
      <c r="H14" s="99">
        <v>27</v>
      </c>
      <c r="I14" s="98">
        <v>19.9</v>
      </c>
      <c r="J14" s="99">
        <v>6.5</v>
      </c>
      <c r="K14" s="99">
        <f t="shared" si="0"/>
        <v>19.3</v>
      </c>
      <c r="L14" s="99">
        <f t="shared" si="1"/>
        <v>6.5</v>
      </c>
      <c r="M14" s="99">
        <v>24</v>
      </c>
      <c r="N14" s="98">
        <v>22</v>
      </c>
      <c r="O14" s="99">
        <v>5.9</v>
      </c>
      <c r="P14" s="99">
        <v>29</v>
      </c>
      <c r="Q14" s="98">
        <v>27.9</v>
      </c>
      <c r="R14" s="99">
        <v>5.34</v>
      </c>
      <c r="S14" s="100">
        <f t="shared" si="2"/>
        <v>22</v>
      </c>
      <c r="T14" s="100">
        <f t="shared" si="3"/>
        <v>19.3</v>
      </c>
      <c r="U14" s="100">
        <f t="shared" si="4"/>
        <v>5.34</v>
      </c>
      <c r="V14" s="100">
        <f t="shared" si="5"/>
        <v>19.9</v>
      </c>
      <c r="W14" s="100">
        <f t="shared" si="6"/>
        <v>27.9</v>
      </c>
      <c r="X14" s="100"/>
      <c r="Y14" s="100">
        <f t="shared" si="7"/>
        <v>5.34</v>
      </c>
      <c r="Z14" s="100">
        <f t="shared" si="8"/>
        <v>6.1225</v>
      </c>
      <c r="AA14" s="116">
        <f t="shared" si="9"/>
        <v>27.9</v>
      </c>
      <c r="AB14" s="101">
        <f t="shared" si="10"/>
        <v>69.8</v>
      </c>
      <c r="AC14" s="101">
        <f t="shared" si="11"/>
        <v>89.1</v>
      </c>
      <c r="AD14" s="102">
        <v>10</v>
      </c>
      <c r="AE14" s="103">
        <v>21.1</v>
      </c>
      <c r="AF14" s="104">
        <v>6.5</v>
      </c>
      <c r="AG14" s="105">
        <f t="shared" si="14"/>
        <v>27.9</v>
      </c>
      <c r="AH14" s="139">
        <f t="shared" si="12"/>
        <v>5.34</v>
      </c>
      <c r="AI14" s="140">
        <v>76.36</v>
      </c>
      <c r="AJ14" s="141">
        <f t="shared" si="13"/>
        <v>9.749744637385087</v>
      </c>
      <c r="AK14" s="1"/>
      <c r="AL14" s="1"/>
    </row>
    <row r="15" spans="2:38" s="13" customFormat="1" ht="14.25" thickTop="1">
      <c r="B15" s="126"/>
      <c r="C15" s="127"/>
      <c r="D15" s="128"/>
      <c r="E15" s="129"/>
      <c r="F15" s="130"/>
      <c r="G15" s="131"/>
      <c r="H15" s="131"/>
      <c r="I15" s="130"/>
      <c r="J15" s="131"/>
      <c r="K15" s="131"/>
      <c r="L15" s="131"/>
      <c r="M15" s="131"/>
      <c r="N15" s="130"/>
      <c r="O15" s="131"/>
      <c r="P15" s="131"/>
      <c r="Q15" s="130"/>
      <c r="R15" s="131"/>
      <c r="S15" s="132"/>
      <c r="T15" s="132"/>
      <c r="U15" s="132"/>
      <c r="V15" s="132"/>
      <c r="W15" s="132"/>
      <c r="X15" s="132"/>
      <c r="Y15" s="132"/>
      <c r="Z15" s="132"/>
      <c r="AA15" s="142"/>
      <c r="AB15" s="133"/>
      <c r="AC15" s="133"/>
      <c r="AD15" s="134"/>
      <c r="AE15" s="135"/>
      <c r="AF15" s="136"/>
      <c r="AG15" s="137"/>
      <c r="AH15" s="132"/>
      <c r="AI15" s="138"/>
      <c r="AJ15" s="138"/>
      <c r="AK15" s="1"/>
      <c r="AL15" s="1"/>
    </row>
    <row r="16" spans="6:35" s="1" customFormat="1" ht="12.75">
      <c r="F16" s="25"/>
      <c r="I16" s="25"/>
      <c r="N16" s="25"/>
      <c r="Q16" s="25"/>
      <c r="AA16" s="25"/>
      <c r="AB16" s="25"/>
      <c r="AC16" s="25"/>
      <c r="AD16" s="32"/>
      <c r="AE16" s="25"/>
      <c r="AG16" s="25"/>
      <c r="AI16" s="32"/>
    </row>
    <row r="17" spans="6:35" s="1" customFormat="1" ht="12.75" hidden="1">
      <c r="F17" s="25"/>
      <c r="I17" s="25"/>
      <c r="N17" s="25"/>
      <c r="Q17" s="25"/>
      <c r="AA17" s="25"/>
      <c r="AB17" s="25"/>
      <c r="AC17" s="25"/>
      <c r="AD17" s="32"/>
      <c r="AE17" s="25"/>
      <c r="AG17" s="25"/>
      <c r="AI17" s="32"/>
    </row>
    <row r="18" spans="6:35" s="1" customFormat="1" ht="12.75">
      <c r="F18" s="25"/>
      <c r="I18" s="25"/>
      <c r="N18" s="25"/>
      <c r="Q18" s="25"/>
      <c r="AA18" s="25"/>
      <c r="AB18" s="25"/>
      <c r="AC18" s="25"/>
      <c r="AD18" s="32"/>
      <c r="AE18" s="25"/>
      <c r="AG18" s="25"/>
      <c r="AI18" s="32"/>
    </row>
    <row r="19" spans="6:35" s="1" customFormat="1" ht="12.75">
      <c r="F19" s="25"/>
      <c r="G19" s="1">
        <v>0</v>
      </c>
      <c r="I19" s="25"/>
      <c r="N19" s="25"/>
      <c r="Q19" s="25"/>
      <c r="AA19" s="25"/>
      <c r="AB19" s="25"/>
      <c r="AC19" s="25"/>
      <c r="AD19" s="32"/>
      <c r="AE19" s="25"/>
      <c r="AG19" s="25"/>
      <c r="AI19" s="32"/>
    </row>
    <row r="20" spans="6:35" s="1" customFormat="1" ht="12.75">
      <c r="F20" s="25"/>
      <c r="I20" s="25"/>
      <c r="N20" s="25"/>
      <c r="Q20" s="25"/>
      <c r="AA20" s="25"/>
      <c r="AB20" s="25"/>
      <c r="AC20" s="25"/>
      <c r="AD20" s="32"/>
      <c r="AE20" s="25"/>
      <c r="AG20" s="25"/>
      <c r="AI20" s="32"/>
    </row>
    <row r="21" spans="6:35" s="1" customFormat="1" ht="398.25" customHeight="1">
      <c r="F21" s="25"/>
      <c r="I21" s="25"/>
      <c r="N21" s="25"/>
      <c r="Q21" s="25"/>
      <c r="AA21" s="25"/>
      <c r="AB21" s="25"/>
      <c r="AC21" s="25"/>
      <c r="AD21" s="32"/>
      <c r="AE21" s="25"/>
      <c r="AG21" s="25"/>
      <c r="AI21" s="32"/>
    </row>
    <row r="22" spans="2:35" s="1" customFormat="1" ht="12.75">
      <c r="B22" s="6"/>
      <c r="C22" s="7"/>
      <c r="D22" s="8"/>
      <c r="E22" s="9"/>
      <c r="F22" s="26"/>
      <c r="G22" s="8"/>
      <c r="H22" s="9"/>
      <c r="I22" s="26"/>
      <c r="J22" s="8"/>
      <c r="K22" s="10"/>
      <c r="L22" s="7"/>
      <c r="M22" s="11"/>
      <c r="N22" s="26"/>
      <c r="O22" s="8"/>
      <c r="P22" s="9"/>
      <c r="Q22" s="26"/>
      <c r="R22" s="8"/>
      <c r="S22" s="10"/>
      <c r="T22" s="7"/>
      <c r="U22" s="7"/>
      <c r="V22" s="7"/>
      <c r="W22" s="11"/>
      <c r="X22" s="9"/>
      <c r="Y22" s="6"/>
      <c r="Z22" s="10"/>
      <c r="AA22" s="26"/>
      <c r="AB22" s="26"/>
      <c r="AC22" s="29"/>
      <c r="AD22" s="33"/>
      <c r="AE22" s="30"/>
      <c r="AF22" s="7"/>
      <c r="AG22" s="26"/>
      <c r="AH22" s="7"/>
      <c r="AI22" s="32"/>
    </row>
    <row r="23" spans="2:35" s="1" customFormat="1" ht="12.75">
      <c r="B23" s="6"/>
      <c r="C23" s="7"/>
      <c r="D23" s="8"/>
      <c r="E23" s="9"/>
      <c r="F23" s="26"/>
      <c r="G23" s="8"/>
      <c r="H23" s="9"/>
      <c r="I23" s="26"/>
      <c r="J23" s="8"/>
      <c r="K23" s="10"/>
      <c r="L23" s="7"/>
      <c r="M23" s="11"/>
      <c r="N23" s="26"/>
      <c r="O23" s="8"/>
      <c r="P23" s="9"/>
      <c r="Q23" s="26"/>
      <c r="R23" s="8"/>
      <c r="S23" s="10"/>
      <c r="T23" s="7"/>
      <c r="U23" s="7"/>
      <c r="V23" s="7"/>
      <c r="W23" s="11"/>
      <c r="X23" s="9"/>
      <c r="Y23" s="6"/>
      <c r="Z23" s="10"/>
      <c r="AA23" s="26"/>
      <c r="AB23" s="26"/>
      <c r="AC23" s="29"/>
      <c r="AD23" s="33"/>
      <c r="AE23" s="30"/>
      <c r="AF23" s="7"/>
      <c r="AG23" s="26"/>
      <c r="AH23" s="7"/>
      <c r="AI23" s="32"/>
    </row>
    <row r="24" spans="2:35" s="1" customFormat="1" ht="12.75">
      <c r="B24" s="6"/>
      <c r="C24" s="7"/>
      <c r="D24" s="8"/>
      <c r="E24" s="9"/>
      <c r="F24" s="26"/>
      <c r="G24" s="8"/>
      <c r="H24" s="9"/>
      <c r="I24" s="26"/>
      <c r="J24" s="8"/>
      <c r="K24" s="10"/>
      <c r="L24" s="7"/>
      <c r="M24" s="11"/>
      <c r="N24" s="26"/>
      <c r="O24" s="8"/>
      <c r="P24" s="9"/>
      <c r="Q24" s="26"/>
      <c r="R24" s="8"/>
      <c r="S24" s="10"/>
      <c r="T24" s="7"/>
      <c r="U24" s="7"/>
      <c r="V24" s="7"/>
      <c r="W24" s="11"/>
      <c r="X24" s="9"/>
      <c r="Y24" s="6"/>
      <c r="Z24" s="10"/>
      <c r="AA24" s="26"/>
      <c r="AB24" s="26"/>
      <c r="AC24" s="29"/>
      <c r="AD24" s="33"/>
      <c r="AE24" s="30"/>
      <c r="AF24" s="7"/>
      <c r="AG24" s="26"/>
      <c r="AH24" s="7"/>
      <c r="AI24" s="32"/>
    </row>
    <row r="25" spans="2:35" s="1" customFormat="1" ht="12.75">
      <c r="B25" s="6"/>
      <c r="C25" s="7"/>
      <c r="D25" s="8"/>
      <c r="E25" s="9"/>
      <c r="F25" s="26"/>
      <c r="G25" s="8"/>
      <c r="H25" s="9"/>
      <c r="I25" s="26"/>
      <c r="J25" s="8"/>
      <c r="K25" s="10"/>
      <c r="L25" s="7"/>
      <c r="M25" s="11"/>
      <c r="N25" s="26"/>
      <c r="O25" s="8"/>
      <c r="P25" s="9"/>
      <c r="Q25" s="26"/>
      <c r="R25" s="8"/>
      <c r="S25" s="10"/>
      <c r="T25" s="7"/>
      <c r="U25" s="7"/>
      <c r="V25" s="7"/>
      <c r="W25" s="11"/>
      <c r="X25" s="9"/>
      <c r="Y25" s="6"/>
      <c r="Z25" s="10"/>
      <c r="AA25" s="26"/>
      <c r="AB25" s="26"/>
      <c r="AC25" s="29"/>
      <c r="AD25" s="33"/>
      <c r="AE25" s="30"/>
      <c r="AF25" s="7"/>
      <c r="AG25" s="26"/>
      <c r="AH25" s="7"/>
      <c r="AI25" s="32"/>
    </row>
    <row r="26" spans="2:35" s="1" customFormat="1" ht="12.75">
      <c r="B26" s="6"/>
      <c r="C26" s="7"/>
      <c r="D26" s="8"/>
      <c r="E26" s="9"/>
      <c r="F26" s="26"/>
      <c r="G26" s="8"/>
      <c r="H26" s="9"/>
      <c r="I26" s="26"/>
      <c r="J26" s="8"/>
      <c r="K26" s="10"/>
      <c r="L26" s="7"/>
      <c r="M26" s="11"/>
      <c r="N26" s="26"/>
      <c r="O26" s="8"/>
      <c r="P26" s="9"/>
      <c r="Q26" s="26"/>
      <c r="R26" s="8"/>
      <c r="S26" s="10"/>
      <c r="T26" s="7"/>
      <c r="U26" s="7"/>
      <c r="V26" s="7"/>
      <c r="W26" s="11"/>
      <c r="X26" s="9"/>
      <c r="Y26" s="6"/>
      <c r="Z26" s="10"/>
      <c r="AA26" s="26"/>
      <c r="AB26" s="26"/>
      <c r="AC26" s="29"/>
      <c r="AD26" s="33"/>
      <c r="AE26" s="30"/>
      <c r="AF26" s="7"/>
      <c r="AG26" s="26"/>
      <c r="AH26" s="7"/>
      <c r="AI26" s="32"/>
    </row>
    <row r="27" spans="2:35" s="1" customFormat="1" ht="12.75">
      <c r="B27" s="6"/>
      <c r="C27" s="7"/>
      <c r="D27" s="8"/>
      <c r="E27" s="9"/>
      <c r="F27" s="26"/>
      <c r="G27" s="8"/>
      <c r="H27" s="9"/>
      <c r="I27" s="26"/>
      <c r="J27" s="8"/>
      <c r="K27" s="10"/>
      <c r="L27" s="7"/>
      <c r="M27" s="11"/>
      <c r="N27" s="26"/>
      <c r="O27" s="8"/>
      <c r="P27" s="9"/>
      <c r="Q27" s="26"/>
      <c r="R27" s="8"/>
      <c r="S27" s="10"/>
      <c r="T27" s="7"/>
      <c r="U27" s="7"/>
      <c r="V27" s="7"/>
      <c r="W27" s="11"/>
      <c r="X27" s="9"/>
      <c r="Y27" s="6"/>
      <c r="Z27" s="10"/>
      <c r="AA27" s="26"/>
      <c r="AB27" s="26"/>
      <c r="AC27" s="29"/>
      <c r="AD27" s="33"/>
      <c r="AE27" s="30"/>
      <c r="AF27" s="7"/>
      <c r="AG27" s="26"/>
      <c r="AH27" s="7"/>
      <c r="AI27" s="32"/>
    </row>
    <row r="28" spans="2:35" s="1" customFormat="1" ht="12.75">
      <c r="B28" s="6"/>
      <c r="C28" s="7"/>
      <c r="D28" s="8"/>
      <c r="E28" s="9"/>
      <c r="F28" s="26"/>
      <c r="G28" s="8"/>
      <c r="H28" s="9"/>
      <c r="I28" s="26"/>
      <c r="J28" s="8"/>
      <c r="K28" s="10"/>
      <c r="L28" s="7"/>
      <c r="M28" s="11"/>
      <c r="N28" s="26"/>
      <c r="O28" s="8"/>
      <c r="P28" s="9"/>
      <c r="Q28" s="26"/>
      <c r="R28" s="8"/>
      <c r="S28" s="10"/>
      <c r="T28" s="7"/>
      <c r="U28" s="7"/>
      <c r="V28" s="7"/>
      <c r="W28" s="11"/>
      <c r="X28" s="9"/>
      <c r="Y28" s="6"/>
      <c r="Z28" s="10"/>
      <c r="AA28" s="26"/>
      <c r="AB28" s="26"/>
      <c r="AC28" s="29"/>
      <c r="AD28" s="33"/>
      <c r="AE28" s="30"/>
      <c r="AF28" s="7"/>
      <c r="AG28" s="26"/>
      <c r="AH28" s="7"/>
      <c r="AI28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2011-03-26T18:10:38Z</dcterms:modified>
  <cp:category/>
  <cp:version/>
  <cp:contentType/>
  <cp:contentStatus/>
</cp:coreProperties>
</file>